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35" yWindow="0" windowWidth="19440" windowHeight="15375" tabRatio="50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Feuil1!$A$1:$I$47</definedName>
    <definedName name="_xlnm.Print_Area" localSheetId="0">Feuil1!$A$1:$I$74</definedName>
    <definedName name="_xlnm.Print_Area" localSheetId="1">Feuil2!$A$1:$AT$74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1" i="2"/>
  <c r="W21"/>
  <c r="Y13"/>
  <c r="W13"/>
  <c r="AB43"/>
  <c r="AG43"/>
  <c r="AB40"/>
  <c r="AE40"/>
  <c r="AB31"/>
  <c r="AE31"/>
  <c r="AB38"/>
  <c r="AE38"/>
  <c r="AB32"/>
  <c r="AE32"/>
  <c r="AB24"/>
  <c r="AE24"/>
  <c r="AB25"/>
  <c r="AE25"/>
  <c r="AB26"/>
  <c r="AE26"/>
  <c r="AB27"/>
  <c r="AE27"/>
  <c r="AB28"/>
  <c r="AE28"/>
  <c r="AB30"/>
  <c r="AE30"/>
  <c r="AB33"/>
  <c r="AE33"/>
  <c r="AB34"/>
  <c r="AE34"/>
  <c r="AB35"/>
  <c r="AE35"/>
  <c r="AB37"/>
  <c r="AE37"/>
  <c r="AB39"/>
  <c r="AE39"/>
  <c r="AB41"/>
  <c r="AE41"/>
  <c r="AB42"/>
  <c r="AE42"/>
  <c r="AE45"/>
  <c r="AF40"/>
  <c r="AF31"/>
  <c r="AF38"/>
  <c r="AF32"/>
  <c r="AF24"/>
  <c r="AF25"/>
  <c r="AF26"/>
  <c r="AF27"/>
  <c r="AF28"/>
  <c r="AF30"/>
  <c r="AF33"/>
  <c r="AF34"/>
  <c r="AF35"/>
  <c r="AF37"/>
  <c r="AF39"/>
  <c r="AF41"/>
  <c r="AF42"/>
  <c r="AF45"/>
  <c r="AG40"/>
  <c r="AG31"/>
  <c r="AG38"/>
  <c r="AG32"/>
  <c r="AG24"/>
  <c r="AG25"/>
  <c r="AG26"/>
  <c r="AG27"/>
  <c r="AG28"/>
  <c r="AG30"/>
  <c r="AG33"/>
  <c r="AG34"/>
  <c r="AG35"/>
  <c r="AG37"/>
  <c r="AG39"/>
  <c r="AG41"/>
  <c r="AG42"/>
  <c r="AG45"/>
  <c r="AH40"/>
  <c r="AH31"/>
  <c r="AH38"/>
  <c r="AH32"/>
  <c r="AH24"/>
  <c r="AH25"/>
  <c r="AH26"/>
  <c r="AH27"/>
  <c r="AH28"/>
  <c r="AH30"/>
  <c r="AH33"/>
  <c r="AH34"/>
  <c r="AH35"/>
  <c r="AH37"/>
  <c r="AH39"/>
  <c r="AH41"/>
  <c r="AH42"/>
  <c r="AH45"/>
  <c r="AI40"/>
  <c r="AI31"/>
  <c r="AI38"/>
  <c r="AI32"/>
  <c r="AI24"/>
  <c r="AI25"/>
  <c r="AI26"/>
  <c r="AI27"/>
  <c r="AI28"/>
  <c r="AI30"/>
  <c r="AI33"/>
  <c r="AI34"/>
  <c r="AI35"/>
  <c r="AI37"/>
  <c r="AI39"/>
  <c r="AI41"/>
  <c r="AI42"/>
  <c r="AI45"/>
  <c r="AJ40"/>
  <c r="AJ31"/>
  <c r="AJ38"/>
  <c r="AJ32"/>
  <c r="AJ24"/>
  <c r="AJ25"/>
  <c r="AJ26"/>
  <c r="AJ27"/>
  <c r="AJ28"/>
  <c r="AJ30"/>
  <c r="AJ33"/>
  <c r="AJ34"/>
  <c r="AJ35"/>
  <c r="AJ37"/>
  <c r="AJ39"/>
  <c r="AJ41"/>
  <c r="AJ42"/>
  <c r="AJ45"/>
  <c r="AK40"/>
  <c r="AK31"/>
  <c r="AK38"/>
  <c r="AK32"/>
  <c r="AK24"/>
  <c r="AK25"/>
  <c r="AK26"/>
  <c r="AK27"/>
  <c r="AK28"/>
  <c r="AK30"/>
  <c r="AK33"/>
  <c r="AK34"/>
  <c r="AK35"/>
  <c r="AK37"/>
  <c r="AK39"/>
  <c r="AK41"/>
  <c r="AK42"/>
  <c r="AK45"/>
  <c r="AD40"/>
  <c r="AD31"/>
  <c r="AD38"/>
  <c r="AD32"/>
  <c r="AD24"/>
  <c r="AD25"/>
  <c r="AD26"/>
  <c r="AD27"/>
  <c r="AD28"/>
  <c r="AD30"/>
  <c r="AD33"/>
  <c r="AD34"/>
  <c r="AD35"/>
  <c r="AD37"/>
  <c r="AD39"/>
  <c r="AD41"/>
  <c r="AD42"/>
  <c r="AD45"/>
  <c r="AC40"/>
  <c r="AC31"/>
  <c r="AC38"/>
  <c r="AC32"/>
  <c r="AC24"/>
  <c r="AC25"/>
  <c r="AC26"/>
  <c r="AC27"/>
  <c r="AC28"/>
  <c r="AC30"/>
  <c r="AC33"/>
  <c r="AC34"/>
  <c r="AC35"/>
  <c r="AC37"/>
  <c r="AC39"/>
  <c r="AC41"/>
  <c r="AC42"/>
  <c r="AC45"/>
  <c r="AB45"/>
  <c r="AN67"/>
  <c r="AN81"/>
  <c r="AM67"/>
  <c r="AM81"/>
  <c r="AL67"/>
  <c r="AL81"/>
  <c r="AK67"/>
  <c r="AK81"/>
  <c r="AJ67"/>
  <c r="AJ81"/>
  <c r="AI67"/>
  <c r="AI81"/>
  <c r="AH67"/>
  <c r="AH81"/>
  <c r="AG67"/>
  <c r="AG81"/>
  <c r="AF67"/>
  <c r="AF81"/>
  <c r="AB14"/>
  <c r="AK14"/>
  <c r="AB15"/>
  <c r="AK15"/>
  <c r="AB16"/>
  <c r="AK16"/>
  <c r="AB17"/>
  <c r="AK17"/>
  <c r="AB18"/>
  <c r="AK18"/>
  <c r="AB19"/>
  <c r="AK19"/>
  <c r="AB20"/>
  <c r="AK20"/>
  <c r="AK21"/>
  <c r="AN66"/>
  <c r="AN80"/>
  <c r="AJ14"/>
  <c r="AJ15"/>
  <c r="AJ16"/>
  <c r="AJ17"/>
  <c r="AJ18"/>
  <c r="AJ19"/>
  <c r="AJ20"/>
  <c r="AJ21"/>
  <c r="AM66"/>
  <c r="AM80"/>
  <c r="AH14"/>
  <c r="AH15"/>
  <c r="AH16"/>
  <c r="AH17"/>
  <c r="AH18"/>
  <c r="AH19"/>
  <c r="AH20"/>
  <c r="AH21"/>
  <c r="AL66"/>
  <c r="AL80"/>
  <c r="AG14"/>
  <c r="AG15"/>
  <c r="AG16"/>
  <c r="AG17"/>
  <c r="AG18"/>
  <c r="AG19"/>
  <c r="AG20"/>
  <c r="AG21"/>
  <c r="AK66"/>
  <c r="AK80"/>
  <c r="AF14"/>
  <c r="AF15"/>
  <c r="AF16"/>
  <c r="AF17"/>
  <c r="AF18"/>
  <c r="AF19"/>
  <c r="AF20"/>
  <c r="AF21"/>
  <c r="AJ66"/>
  <c r="AJ80"/>
  <c r="AI14"/>
  <c r="AI15"/>
  <c r="AI16"/>
  <c r="AI17"/>
  <c r="AI18"/>
  <c r="AI19"/>
  <c r="AI20"/>
  <c r="AI21"/>
  <c r="AI66"/>
  <c r="AI80"/>
  <c r="AE14"/>
  <c r="AE15"/>
  <c r="AE16"/>
  <c r="AE17"/>
  <c r="AE18"/>
  <c r="AE19"/>
  <c r="AE20"/>
  <c r="AE21"/>
  <c r="AH66"/>
  <c r="AH80"/>
  <c r="AD14"/>
  <c r="AD15"/>
  <c r="AD16"/>
  <c r="AD17"/>
  <c r="AD18"/>
  <c r="AD19"/>
  <c r="AD20"/>
  <c r="AD21"/>
  <c r="AG66"/>
  <c r="AG80"/>
  <c r="AC14"/>
  <c r="AC15"/>
  <c r="AC16"/>
  <c r="AC17"/>
  <c r="AC18"/>
  <c r="AC19"/>
  <c r="AC20"/>
  <c r="AC21"/>
  <c r="AF66"/>
  <c r="AF80"/>
  <c r="AB4"/>
  <c r="AK4"/>
  <c r="AB5"/>
  <c r="AK5"/>
  <c r="AB6"/>
  <c r="AK6"/>
  <c r="AB7"/>
  <c r="AK7"/>
  <c r="AB8"/>
  <c r="AK8"/>
  <c r="AB9"/>
  <c r="AK9"/>
  <c r="AB10"/>
  <c r="AK10"/>
  <c r="AB11"/>
  <c r="AK11"/>
  <c r="AB12"/>
  <c r="AK12"/>
  <c r="AK13"/>
  <c r="AN64"/>
  <c r="AN79"/>
  <c r="AJ4"/>
  <c r="AJ5"/>
  <c r="AJ6"/>
  <c r="AJ7"/>
  <c r="AJ8"/>
  <c r="AJ9"/>
  <c r="AJ10"/>
  <c r="AJ11"/>
  <c r="AJ12"/>
  <c r="AJ13"/>
  <c r="AM64"/>
  <c r="AM79"/>
  <c r="AH4"/>
  <c r="AH5"/>
  <c r="AH6"/>
  <c r="AH7"/>
  <c r="AH8"/>
  <c r="AH9"/>
  <c r="AH10"/>
  <c r="AH11"/>
  <c r="AH12"/>
  <c r="AH13"/>
  <c r="AL64"/>
  <c r="AL79"/>
  <c r="AG4"/>
  <c r="AG5"/>
  <c r="AG6"/>
  <c r="AG7"/>
  <c r="AG8"/>
  <c r="AG9"/>
  <c r="AG10"/>
  <c r="AG11"/>
  <c r="AG12"/>
  <c r="AG13"/>
  <c r="AK64"/>
  <c r="AK79"/>
  <c r="AF4"/>
  <c r="AF5"/>
  <c r="AF6"/>
  <c r="AF7"/>
  <c r="AF8"/>
  <c r="AF9"/>
  <c r="AF10"/>
  <c r="AF11"/>
  <c r="AF12"/>
  <c r="AF13"/>
  <c r="AJ64"/>
  <c r="AJ79"/>
  <c r="AI4"/>
  <c r="AI5"/>
  <c r="AI6"/>
  <c r="AI7"/>
  <c r="AI8"/>
  <c r="AI9"/>
  <c r="AI10"/>
  <c r="AI11"/>
  <c r="AI12"/>
  <c r="AI13"/>
  <c r="AI64"/>
  <c r="AI79"/>
  <c r="AE4"/>
  <c r="AE5"/>
  <c r="AE6"/>
  <c r="AE7"/>
  <c r="AE8"/>
  <c r="AE9"/>
  <c r="AE10"/>
  <c r="AE11"/>
  <c r="AE12"/>
  <c r="AE13"/>
  <c r="AH64"/>
  <c r="AH79"/>
  <c r="AD4"/>
  <c r="AD5"/>
  <c r="AD6"/>
  <c r="AD7"/>
  <c r="AD8"/>
  <c r="AD9"/>
  <c r="AD10"/>
  <c r="AD11"/>
  <c r="AD12"/>
  <c r="AD13"/>
  <c r="AG64"/>
  <c r="AG79"/>
  <c r="AC4"/>
  <c r="AC5"/>
  <c r="AC6"/>
  <c r="AC7"/>
  <c r="AC8"/>
  <c r="AC9"/>
  <c r="AC10"/>
  <c r="AC11"/>
  <c r="AC12"/>
  <c r="AC13"/>
  <c r="AF64"/>
  <c r="AF79"/>
  <c r="AN74"/>
  <c r="AM74"/>
  <c r="AL74"/>
  <c r="AK74"/>
  <c r="AJ74"/>
  <c r="AI74"/>
  <c r="AH74"/>
  <c r="AG74"/>
  <c r="AF74"/>
  <c r="AN73"/>
  <c r="AM73"/>
  <c r="AL73"/>
  <c r="AK73"/>
  <c r="AJ73"/>
  <c r="AI73"/>
  <c r="AH73"/>
  <c r="AG73"/>
  <c r="AF73"/>
  <c r="AN72"/>
  <c r="AM72"/>
  <c r="AL72"/>
  <c r="AK72"/>
  <c r="AJ72"/>
  <c r="AI72"/>
  <c r="AH72"/>
  <c r="AG72"/>
  <c r="AF72"/>
  <c r="AN82"/>
  <c r="AM82"/>
  <c r="AL82"/>
  <c r="AK82"/>
  <c r="AJ82"/>
  <c r="AI82"/>
  <c r="AH82"/>
  <c r="AG82"/>
  <c r="AF82"/>
  <c r="AN75"/>
  <c r="AM75"/>
  <c r="AL75"/>
  <c r="AK75"/>
  <c r="AJ75"/>
  <c r="AI75"/>
  <c r="AH75"/>
  <c r="AG75"/>
  <c r="AF75"/>
  <c r="AH68"/>
  <c r="AI68"/>
  <c r="AJ68"/>
  <c r="AK68"/>
  <c r="AL68"/>
  <c r="AM68"/>
  <c r="AN68"/>
  <c r="AG68"/>
  <c r="AF68"/>
  <c r="AT45"/>
  <c r="AS45"/>
  <c r="AR45"/>
  <c r="AQ45"/>
  <c r="AP45"/>
  <c r="AO45"/>
  <c r="AN45"/>
  <c r="AM45"/>
  <c r="AL45"/>
  <c r="AK22"/>
  <c r="AT22"/>
  <c r="AJ22"/>
  <c r="AS22"/>
  <c r="AI22"/>
  <c r="AR22"/>
  <c r="AH22"/>
  <c r="AQ22"/>
  <c r="AG22"/>
  <c r="AP22"/>
  <c r="AF22"/>
  <c r="AO22"/>
  <c r="AE22"/>
  <c r="AN22"/>
  <c r="AD22"/>
  <c r="AM22"/>
  <c r="AC22"/>
  <c r="AL22"/>
  <c r="AT21"/>
  <c r="AS21"/>
  <c r="AR21"/>
  <c r="AQ21"/>
  <c r="AP21"/>
  <c r="AO21"/>
  <c r="AN21"/>
  <c r="AM21"/>
  <c r="AL21"/>
  <c r="Q21"/>
  <c r="R21"/>
  <c r="S21"/>
  <c r="T21"/>
  <c r="U21"/>
  <c r="V21"/>
  <c r="X21"/>
  <c r="Z21"/>
  <c r="AA21"/>
  <c r="AB21"/>
  <c r="AT13"/>
  <c r="AS13"/>
  <c r="AR13"/>
  <c r="AQ13"/>
  <c r="AP13"/>
  <c r="AO13"/>
  <c r="AN13"/>
  <c r="AM13"/>
  <c r="AL13"/>
  <c r="Q13"/>
  <c r="R13"/>
  <c r="S13"/>
  <c r="T13"/>
  <c r="U13"/>
  <c r="V13"/>
  <c r="X13"/>
  <c r="Z13"/>
  <c r="AB13"/>
</calcChain>
</file>

<file path=xl/sharedStrings.xml><?xml version="1.0" encoding="utf-8"?>
<sst xmlns="http://schemas.openxmlformats.org/spreadsheetml/2006/main" count="986" uniqueCount="633">
  <si>
    <t>ECTS/voyage</t>
    <phoneticPr fontId="3" type="noConversion"/>
  </si>
  <si>
    <t>#Voyage</t>
    <phoneticPr fontId="3" type="noConversion"/>
  </si>
  <si>
    <t>laboratoire</t>
    <phoneticPr fontId="3" type="noConversion"/>
  </si>
  <si>
    <t>email</t>
    <phoneticPr fontId="3" type="noConversion"/>
  </si>
  <si>
    <t>affiliition</t>
    <phoneticPr fontId="3" type="noConversion"/>
  </si>
  <si>
    <t>STI/VAST</t>
    <phoneticPr fontId="3" type="noConversion"/>
  </si>
  <si>
    <t>patuan@vnsc.org.vn</t>
  </si>
  <si>
    <t>nkson@vast.ac.vn</t>
  </si>
  <si>
    <t>Damien Prêle (électronique), Ros Kiri Ing (automatique)</t>
    <phoneticPr fontId="3" type="noConversion"/>
  </si>
  <si>
    <t>Ing</t>
    <phoneticPr fontId="3" type="noConversion"/>
  </si>
  <si>
    <t>Ros Kiri</t>
    <phoneticPr fontId="3" type="noConversion"/>
  </si>
  <si>
    <t>Maître de conférences</t>
    <phoneticPr fontId="3" type="noConversion"/>
  </si>
  <si>
    <t>UPD</t>
    <phoneticPr fontId="3" type="noConversion"/>
  </si>
  <si>
    <t>Université Paris Dauphine</t>
    <phoneticPr fontId="3" type="noConversion"/>
  </si>
  <si>
    <t>Recherche : SEA</t>
    <phoneticPr fontId="3" type="noConversion"/>
  </si>
  <si>
    <t>UPD, OBSPM</t>
    <phoneticPr fontId="3" type="noConversion"/>
  </si>
  <si>
    <t>UPD</t>
    <phoneticPr fontId="3" type="noConversion"/>
  </si>
  <si>
    <t>Daniel</t>
    <phoneticPr fontId="3" type="noConversion"/>
  </si>
  <si>
    <t>Rouan</t>
    <phoneticPr fontId="3" type="noConversion"/>
  </si>
  <si>
    <t>CNRS 17</t>
    <phoneticPr fontId="3" type="noConversion"/>
  </si>
  <si>
    <t>Directeur de Recherche</t>
    <phoneticPr fontId="3" type="noConversion"/>
  </si>
  <si>
    <t>Observatoire de Paris</t>
    <phoneticPr fontId="3" type="noConversion"/>
  </si>
  <si>
    <t>Vietnam</t>
    <phoneticPr fontId="3" type="noConversion"/>
  </si>
  <si>
    <t>Total</t>
    <phoneticPr fontId="3" type="noConversion"/>
  </si>
  <si>
    <t>UE 21.16 : Techniques du vide et de la cryogénie</t>
    <phoneticPr fontId="3" type="noConversion"/>
  </si>
  <si>
    <t>S1</t>
    <phoneticPr fontId="3" type="noConversion"/>
  </si>
  <si>
    <t>Pro : ITS</t>
    <phoneticPr fontId="3" type="noConversion"/>
  </si>
  <si>
    <t>UE 21.17 : Télémétrie et télécommunications</t>
    <phoneticPr fontId="3" type="noConversion"/>
  </si>
  <si>
    <t>Alain Maestrini</t>
    <phoneticPr fontId="3" type="noConversion"/>
  </si>
  <si>
    <t>UPMC/OBSPM</t>
    <phoneticPr fontId="3" type="noConversion"/>
  </si>
  <si>
    <t>Vietnam Auger Training Laboratory (Hanoï)</t>
    <phoneticPr fontId="3" type="noConversion"/>
  </si>
  <si>
    <t>chargé de recherche</t>
    <phoneticPr fontId="3" type="noConversion"/>
  </si>
  <si>
    <t>CNU 34</t>
    <phoneticPr fontId="3" type="noConversion"/>
  </si>
  <si>
    <t>CNU 29</t>
    <phoneticPr fontId="3" type="noConversion"/>
  </si>
  <si>
    <t>UE 21.11 : Traitement de données et simulations numériques</t>
    <phoneticPr fontId="3" type="noConversion"/>
  </si>
  <si>
    <t>UE 21.12 : Architecture et environnement des plateformes spatiales</t>
    <phoneticPr fontId="3" type="noConversion"/>
  </si>
  <si>
    <t>UE 21.13 : Détermination de l'attitude et systèmes de contrôle</t>
    <phoneticPr fontId="3" type="noConversion"/>
  </si>
  <si>
    <t>UE 21.14 : Systèmes GPS et Galileo</t>
    <phoneticPr fontId="3" type="noConversion"/>
  </si>
  <si>
    <t>Nicolas Delbart</t>
    <phoneticPr fontId="3" type="noConversion"/>
  </si>
  <si>
    <t>OBSPM</t>
    <phoneticPr fontId="3" type="noConversion"/>
  </si>
  <si>
    <t>Physique</t>
  </si>
  <si>
    <t>STEP</t>
  </si>
  <si>
    <t>GHSS</t>
  </si>
  <si>
    <t>UM2</t>
  </si>
  <si>
    <t>Vietnam</t>
  </si>
  <si>
    <t>Autres</t>
  </si>
  <si>
    <t>M1 S1</t>
    <phoneticPr fontId="3" type="noConversion"/>
  </si>
  <si>
    <t>M1 S2</t>
    <phoneticPr fontId="3" type="noConversion"/>
  </si>
  <si>
    <t>M2 S1</t>
    <phoneticPr fontId="3" type="noConversion"/>
  </si>
  <si>
    <t>UPD</t>
    <phoneticPr fontId="3" type="noConversion"/>
  </si>
  <si>
    <t>CNRS</t>
    <phoneticPr fontId="3" type="noConversion"/>
  </si>
  <si>
    <t>ECTS</t>
    <phoneticPr fontId="3" type="noConversion"/>
  </si>
  <si>
    <t>Heure</t>
    <phoneticPr fontId="3" type="noConversion"/>
  </si>
  <si>
    <t>Total</t>
    <phoneticPr fontId="3" type="noConversion"/>
  </si>
  <si>
    <t>h/ECTS</t>
    <phoneticPr fontId="3" type="noConversion"/>
  </si>
  <si>
    <t>Lesaffre</t>
  </si>
  <si>
    <t>CNRS 19</t>
    <phoneticPr fontId="3" type="noConversion"/>
  </si>
  <si>
    <t>Directeur de recherche</t>
    <phoneticPr fontId="3" type="noConversion"/>
  </si>
  <si>
    <t>UE 21.1 : Sciences humaines, économiques, sociales et juridiques</t>
    <phoneticPr fontId="3" type="noConversion"/>
  </si>
  <si>
    <t>UE 21.2 : Techniques d'observation</t>
    <phoneticPr fontId="3" type="noConversion"/>
  </si>
  <si>
    <t>UE 21.7 : Observation de la Terre : Applications</t>
    <phoneticPr fontId="3" type="noConversion"/>
  </si>
  <si>
    <t>chargé de recherche</t>
    <phoneticPr fontId="3" type="noConversion"/>
  </si>
  <si>
    <t>OBSPM, ENS, UPD, VATLY</t>
    <phoneticPr fontId="3" type="noConversion"/>
  </si>
  <si>
    <t>Jean-Laurent</t>
    <phoneticPr fontId="3" type="noConversion"/>
  </si>
  <si>
    <t>Dournaux</t>
    <phoneticPr fontId="3" type="noConversion"/>
  </si>
  <si>
    <t>CNRS</t>
    <phoneticPr fontId="3" type="noConversion"/>
  </si>
  <si>
    <t>Ingénieur de Recherche</t>
    <phoneticPr fontId="3" type="noConversion"/>
  </si>
  <si>
    <t>Observatoire de Paris</t>
    <phoneticPr fontId="3" type="noConversion"/>
  </si>
  <si>
    <t>GEPI</t>
    <phoneticPr fontId="3" type="noConversion"/>
  </si>
  <si>
    <t>jean-laurent.dournaux@obspm.fr</t>
  </si>
  <si>
    <t>rouesnel@luxspace.lu</t>
  </si>
  <si>
    <t>ros-kiri.ing@espci.fr</t>
    <phoneticPr fontId="3" type="noConversion"/>
  </si>
  <si>
    <t>Pierre.Lesaffre@lra.ens.fr</t>
    <phoneticPr fontId="3" type="noConversion"/>
  </si>
  <si>
    <t>Jean-Laurent Dournaux</t>
    <phoneticPr fontId="3" type="noConversion"/>
  </si>
  <si>
    <t>Alain</t>
    <phoneticPr fontId="3" type="noConversion"/>
  </si>
  <si>
    <t>Hilgers</t>
    <phoneticPr fontId="3" type="noConversion"/>
  </si>
  <si>
    <t>ESA</t>
    <phoneticPr fontId="3" type="noConversion"/>
  </si>
  <si>
    <t>Alain.Hilgers@esa.int</t>
  </si>
  <si>
    <t>Chercheur</t>
    <phoneticPr fontId="3" type="noConversion"/>
  </si>
  <si>
    <t>UPD/CNRS</t>
    <phoneticPr fontId="3" type="noConversion"/>
  </si>
  <si>
    <t>Patanchon</t>
  </si>
  <si>
    <t>Damien</t>
  </si>
  <si>
    <t>Parcours</t>
    <phoneticPr fontId="3" type="noConversion"/>
  </si>
  <si>
    <t>Professionnel</t>
    <phoneticPr fontId="3" type="noConversion"/>
  </si>
  <si>
    <t>Pro : ITS</t>
    <phoneticPr fontId="3" type="noConversion"/>
  </si>
  <si>
    <t>UPD</t>
    <phoneticPr fontId="3" type="noConversion"/>
  </si>
  <si>
    <t>UE 11.2 : Bases de la physique du solide</t>
    <phoneticPr fontId="3" type="noConversion"/>
  </si>
  <si>
    <t>pierre.encrenaz@obspm.fr</t>
  </si>
  <si>
    <t>UE 11.8 : Informatique et Programmation</t>
    <phoneticPr fontId="3" type="noConversion"/>
  </si>
  <si>
    <t>Faculté des sciences</t>
    <phoneticPr fontId="3" type="noConversion"/>
  </si>
  <si>
    <t>CNU 28</t>
    <phoneticPr fontId="3" type="noConversion"/>
  </si>
  <si>
    <t>Geniet</t>
    <phoneticPr fontId="3" type="noConversion"/>
  </si>
  <si>
    <t>CNU 29</t>
    <phoneticPr fontId="3" type="noConversion"/>
  </si>
  <si>
    <t>M2</t>
    <phoneticPr fontId="3" type="noConversion"/>
  </si>
  <si>
    <t>M2</t>
  </si>
  <si>
    <t>UE 11.3 : Introduction à la Terre et aux sciences planétaires</t>
    <phoneticPr fontId="3" type="noConversion"/>
  </si>
  <si>
    <t>UE 11.4 : Télécoms, Antennes, Micro-ondes</t>
    <phoneticPr fontId="3" type="noConversion"/>
  </si>
  <si>
    <t>UE 11.5 : Systèmes optiques et formation des images</t>
    <phoneticPr fontId="3" type="noConversion"/>
  </si>
  <si>
    <t>Prêle</t>
  </si>
  <si>
    <t xml:space="preserve">Cyrille </t>
  </si>
  <si>
    <t>Rosset</t>
  </si>
  <si>
    <t>Marcello</t>
  </si>
  <si>
    <t>Fulchignoni</t>
  </si>
  <si>
    <t>UPD/Observatoire de Paris</t>
  </si>
  <si>
    <t>Gérard</t>
  </si>
  <si>
    <t>ENS, OBSPM, UM2</t>
    <phoneticPr fontId="3" type="noConversion"/>
  </si>
  <si>
    <t>UPD</t>
    <phoneticPr fontId="3" type="noConversion"/>
  </si>
  <si>
    <t>Hubert Halloin</t>
    <phoneticPr fontId="3" type="noConversion"/>
  </si>
  <si>
    <t>LERMA</t>
    <phoneticPr fontId="3" type="noConversion"/>
  </si>
  <si>
    <t>PRODIG</t>
    <phoneticPr fontId="3" type="noConversion"/>
  </si>
  <si>
    <t>LERMA</t>
    <phoneticPr fontId="3" type="noConversion"/>
  </si>
  <si>
    <t>Astronome</t>
    <phoneticPr fontId="3" type="noConversion"/>
  </si>
  <si>
    <t>Pierre Darriulat</t>
    <phoneticPr fontId="3" type="noConversion"/>
  </si>
  <si>
    <t>Nom</t>
    <phoneticPr fontId="3" type="noConversion"/>
  </si>
  <si>
    <t>Benoît Mosser, Pierre Lesaffre, Guillaume Patanchon, Cyrille Rosset,  Pham Thi Tuyet Nhung, Pham Ngoc Diep, Nguyen Luong Quang, Eric Pantin</t>
    <phoneticPr fontId="3" type="noConversion"/>
  </si>
  <si>
    <t>Rouesnel</t>
    <phoneticPr fontId="3" type="noConversion"/>
  </si>
  <si>
    <t>Frédéric</t>
    <phoneticPr fontId="3" type="noConversion"/>
  </si>
  <si>
    <t>LuxSpace SARL</t>
    <phoneticPr fontId="3" type="noConversion"/>
  </si>
  <si>
    <t>ingénieur de Recherche</t>
    <phoneticPr fontId="3" type="noConversion"/>
  </si>
  <si>
    <t>M1</t>
    <phoneticPr fontId="3" type="noConversion"/>
  </si>
  <si>
    <t>S2</t>
    <phoneticPr fontId="3" type="noConversion"/>
  </si>
  <si>
    <t>tous</t>
    <phoneticPr fontId="3" type="noConversion"/>
  </si>
  <si>
    <t>message à Pham anh Tuan</t>
    <phoneticPr fontId="3" type="noConversion"/>
  </si>
  <si>
    <t>CNU 60</t>
    <phoneticPr fontId="3" type="noConversion"/>
  </si>
  <si>
    <t>ESPCI/IL</t>
    <phoneticPr fontId="3" type="noConversion"/>
  </si>
  <si>
    <t>UFR Physique</t>
    <phoneticPr fontId="3" type="noConversion"/>
  </si>
  <si>
    <t>UE 11.6 : Mécanique des structures</t>
    <phoneticPr fontId="3" type="noConversion"/>
  </si>
  <si>
    <t>UE 11.7 : Electronique et Automatique</t>
    <phoneticPr fontId="3" type="noConversion"/>
  </si>
  <si>
    <t>Eric</t>
    <phoneticPr fontId="3" type="noConversion"/>
  </si>
  <si>
    <t>Pantin</t>
    <phoneticPr fontId="3" type="noConversion"/>
  </si>
  <si>
    <t>ingénieur CEA</t>
    <phoneticPr fontId="3" type="noConversion"/>
  </si>
  <si>
    <t>CEA/IRFU</t>
    <phoneticPr fontId="3" type="noConversion"/>
  </si>
  <si>
    <t>IRFU/Sap</t>
    <phoneticPr fontId="3" type="noConversion"/>
  </si>
  <si>
    <t>Eric.Pantin@cea.fr</t>
  </si>
  <si>
    <t>Christophe Chaubet, Frédéric Géniet, Alain Hilgers</t>
    <phoneticPr fontId="3" type="noConversion"/>
  </si>
  <si>
    <t>UE 21.5 : Système, projet, qualité – Étude projet de Phase A</t>
    <phoneticPr fontId="3" type="noConversion"/>
  </si>
  <si>
    <t>S1</t>
    <phoneticPr fontId="3" type="noConversion"/>
  </si>
  <si>
    <t>Université pédagogique d'Hanoï</t>
    <phoneticPr fontId="3" type="noConversion"/>
  </si>
  <si>
    <t>Enseignants hors France (principalement rattachés à des instituts vietnamiens)</t>
    <phoneticPr fontId="3" type="noConversion"/>
  </si>
  <si>
    <t>SEA : Sciences dans l'Espace et applications</t>
  </si>
  <si>
    <t>Frederic.Geniet@univ-montp2.fr</t>
  </si>
  <si>
    <t>Arnaud</t>
  </si>
  <si>
    <t>Chulliat</t>
  </si>
  <si>
    <t>IPGP</t>
  </si>
  <si>
    <t>Olivier</t>
  </si>
  <si>
    <t>Thuy</t>
    <phoneticPr fontId="3" type="noConversion"/>
  </si>
  <si>
    <t>Le Toan</t>
    <phoneticPr fontId="3" type="noConversion"/>
  </si>
  <si>
    <t>CNES</t>
    <phoneticPr fontId="3" type="noConversion"/>
  </si>
  <si>
    <t>Ingénieur de Recherche</t>
    <phoneticPr fontId="3" type="noConversion"/>
  </si>
  <si>
    <t>Ecole Normale Supérieure de Paris</t>
    <phoneticPr fontId="3" type="noConversion"/>
  </si>
  <si>
    <t>Nicolas Delbart, Stéphane Jacquemoud, Catherine Mering, Catherine Prigent, Thuy Le Toan</t>
    <phoneticPr fontId="3" type="noConversion"/>
  </si>
  <si>
    <t>UE 21.3 : Orbitographie</t>
    <phoneticPr fontId="3" type="noConversion"/>
  </si>
  <si>
    <t>Catherine</t>
  </si>
  <si>
    <t>Prigent</t>
  </si>
  <si>
    <t>Éric</t>
  </si>
  <si>
    <t>Bréelle</t>
  </si>
  <si>
    <t>Directeur de recherche</t>
    <phoneticPr fontId="3" type="noConversion"/>
  </si>
  <si>
    <t>CNRS 17</t>
    <phoneticPr fontId="3" type="noConversion"/>
  </si>
  <si>
    <t>Rodolphe Clédassou</t>
    <phoneticPr fontId="3" type="noConversion"/>
  </si>
  <si>
    <t>Observatoire de Paris</t>
    <phoneticPr fontId="3" type="noConversion"/>
  </si>
  <si>
    <t>Vietnam National Satellite Center</t>
    <phoneticPr fontId="3" type="noConversion"/>
  </si>
  <si>
    <t>Année</t>
    <phoneticPr fontId="3" type="noConversion"/>
  </si>
  <si>
    <t>S</t>
    <phoneticPr fontId="3" type="noConversion"/>
  </si>
  <si>
    <t>Marcello Fulchignoni</t>
    <phoneticPr fontId="3" type="noConversion"/>
  </si>
  <si>
    <t>M1</t>
    <phoneticPr fontId="3" type="noConversion"/>
  </si>
  <si>
    <t>Maître de conférences</t>
    <phoneticPr fontId="3" type="noConversion"/>
  </si>
  <si>
    <t>Viron, de</t>
    <phoneticPr fontId="3" type="noConversion"/>
  </si>
  <si>
    <t>Université de Reims Champagne-Ardenne</t>
    <phoneticPr fontId="3" type="noConversion"/>
  </si>
  <si>
    <t>Clédassou</t>
  </si>
  <si>
    <t>CNES</t>
  </si>
  <si>
    <t>Pierre</t>
  </si>
  <si>
    <t>OBSPM, CNES, IRFU/Sap</t>
    <phoneticPr fontId="3" type="noConversion"/>
  </si>
  <si>
    <t>UPD, OBSPM, ENS, UPH</t>
    <phoneticPr fontId="3" type="noConversion"/>
  </si>
  <si>
    <t>UPD, OBSPM, Vatly</t>
    <phoneticPr fontId="3" type="noConversion"/>
  </si>
  <si>
    <t>UE 21.9 : Astrophysique avancée</t>
    <phoneticPr fontId="3" type="noConversion"/>
  </si>
  <si>
    <t>ENS/OBSPM</t>
    <phoneticPr fontId="3" type="noConversion"/>
  </si>
  <si>
    <t>S2</t>
    <phoneticPr fontId="3" type="noConversion"/>
  </si>
  <si>
    <t>tous</t>
    <phoneticPr fontId="3" type="noConversion"/>
  </si>
  <si>
    <t>Catherine Mering</t>
    <phoneticPr fontId="3" type="noConversion"/>
  </si>
  <si>
    <t>UPD/OBSPM</t>
    <phoneticPr fontId="3" type="noConversion"/>
  </si>
  <si>
    <t>UPD, CNES, VATLY</t>
    <phoneticPr fontId="3" type="noConversion"/>
  </si>
  <si>
    <t>UPD, OBSPM, CNES</t>
    <phoneticPr fontId="3" type="noConversion"/>
  </si>
  <si>
    <t>CNES</t>
    <phoneticPr fontId="3" type="noConversion"/>
  </si>
  <si>
    <t>UPH</t>
    <phoneticPr fontId="3" type="noConversion"/>
  </si>
  <si>
    <t>Université Pédagogique d'Hanoï</t>
    <phoneticPr fontId="3" type="noConversion"/>
  </si>
  <si>
    <t>UE 12.8 : stage de 2 mois</t>
    <phoneticPr fontId="3" type="noConversion"/>
  </si>
  <si>
    <t>Damien Gratadour</t>
    <phoneticPr fontId="3" type="noConversion"/>
  </si>
  <si>
    <t>Cyrille Rosset</t>
    <phoneticPr fontId="3" type="noConversion"/>
  </si>
  <si>
    <t>UM2</t>
    <phoneticPr fontId="3" type="noConversion"/>
  </si>
  <si>
    <t>Eric Nuss</t>
    <phoneticPr fontId="3" type="noConversion"/>
  </si>
  <si>
    <t>Pham Anh Tuan</t>
    <phoneticPr fontId="3" type="noConversion"/>
  </si>
  <si>
    <t>VNSC</t>
    <phoneticPr fontId="3" type="noConversion"/>
  </si>
  <si>
    <t>IPGP</t>
    <phoneticPr fontId="3" type="noConversion"/>
  </si>
  <si>
    <t>VAST</t>
    <phoneticPr fontId="3" type="noConversion"/>
  </si>
  <si>
    <t>STI</t>
    <phoneticPr fontId="3" type="noConversion"/>
  </si>
  <si>
    <t>Vietnam Academy of Science and Technology</t>
    <phoneticPr fontId="3" type="noConversion"/>
  </si>
  <si>
    <t>Space Technology Institute (VAST)</t>
    <phoneticPr fontId="3" type="noConversion"/>
  </si>
  <si>
    <t>post-doc</t>
    <phoneticPr fontId="3" type="noConversion"/>
  </si>
  <si>
    <t>Catherine.Mering@univ-paris-diderot.fr</t>
  </si>
  <si>
    <t>Chulliat@ipgp.fr</t>
  </si>
  <si>
    <t>deViron@ipgp.fr</t>
  </si>
  <si>
    <t>Rodolphe.Cledassou@cnes.fr</t>
  </si>
  <si>
    <t>Eric.Nuss@univ-montp2.fr</t>
  </si>
  <si>
    <t>Damien</t>
    <phoneticPr fontId="3" type="noConversion"/>
  </si>
  <si>
    <t>Gratadour</t>
    <phoneticPr fontId="3" type="noConversion"/>
  </si>
  <si>
    <t>UPD, ENS, UM2, OBSPM</t>
    <phoneticPr fontId="3" type="noConversion"/>
  </si>
  <si>
    <t>Pierre Encrenaz, Alain Maestrini, Damien Prêle,  Pham Thi Tuyet Nhung, Pham Ngoc Diep</t>
    <phoneticPr fontId="3" type="noConversion"/>
  </si>
  <si>
    <t>VATLY</t>
    <phoneticPr fontId="3" type="noConversion"/>
  </si>
  <si>
    <t>Anne de Blignières</t>
    <phoneticPr fontId="3" type="noConversion"/>
  </si>
  <si>
    <t>CNES</t>
    <phoneticPr fontId="3" type="noConversion"/>
  </si>
  <si>
    <t>Recherche</t>
    <phoneticPr fontId="3" type="noConversion"/>
  </si>
  <si>
    <t>UM2</t>
    <phoneticPr fontId="3" type="noConversion"/>
  </si>
  <si>
    <t>URCA</t>
    <phoneticPr fontId="3" type="noConversion"/>
  </si>
  <si>
    <t>UPMC/OBSPM</t>
    <phoneticPr fontId="3" type="noConversion"/>
  </si>
  <si>
    <t>ENS</t>
    <phoneticPr fontId="3" type="noConversion"/>
  </si>
  <si>
    <t>Centre National des Etudes Spatiales</t>
    <phoneticPr fontId="3" type="noConversion"/>
  </si>
  <si>
    <t>Thérèse</t>
    <phoneticPr fontId="3" type="noConversion"/>
  </si>
  <si>
    <t>Encrenaz</t>
    <phoneticPr fontId="3" type="noConversion"/>
  </si>
  <si>
    <t>Marcello Fulchignoni, Yannick Giraud-Héraud, Eric Nuss, Pham Thi Tuyet Nhung, Pham Ngoc Diep</t>
    <phoneticPr fontId="3" type="noConversion"/>
  </si>
  <si>
    <t>Pierre Lesaffre</t>
    <phoneticPr fontId="3" type="noConversion"/>
  </si>
  <si>
    <t>CNES</t>
    <phoneticPr fontId="3" type="noConversion"/>
  </si>
  <si>
    <t>UM2</t>
    <phoneticPr fontId="3" type="noConversion"/>
  </si>
  <si>
    <t>dieppn@mail.vaec.gov.vn</t>
    <phoneticPr fontId="3" type="noConversion"/>
  </si>
  <si>
    <t>Prénom</t>
  </si>
  <si>
    <t>Nom</t>
  </si>
  <si>
    <t>Qualité</t>
  </si>
  <si>
    <t>Établissement</t>
  </si>
  <si>
    <t>UE 11.1 : Sciences humaines, économiques, sociales et juridiques</t>
    <phoneticPr fontId="3" type="noConversion"/>
  </si>
  <si>
    <t>ENS, UPD, OBSPM</t>
    <phoneticPr fontId="3" type="noConversion"/>
  </si>
  <si>
    <t>Rodolphe Clédassou, Alain Hilgers</t>
    <phoneticPr fontId="3" type="noConversion"/>
  </si>
  <si>
    <t>Maître de conférences</t>
    <phoneticPr fontId="3" type="noConversion"/>
  </si>
  <si>
    <t>Professeur</t>
    <phoneticPr fontId="3" type="noConversion"/>
  </si>
  <si>
    <t>LESIA</t>
    <phoneticPr fontId="3" type="noConversion"/>
  </si>
  <si>
    <t>UE 21.15 : Méthodes de calcul par éléments finis</t>
    <phoneticPr fontId="3" type="noConversion"/>
  </si>
  <si>
    <t>Chaubet</t>
    <phoneticPr fontId="3" type="noConversion"/>
  </si>
  <si>
    <t>Alain.maestrini@obspm.fr</t>
  </si>
  <si>
    <t>CITA (Canada)</t>
    <phoneticPr fontId="3" type="noConversion"/>
  </si>
  <si>
    <t>CITA</t>
    <phoneticPr fontId="3" type="noConversion"/>
  </si>
  <si>
    <t>OBSPM</t>
    <phoneticPr fontId="3" type="noConversion"/>
  </si>
  <si>
    <t>UPD</t>
    <phoneticPr fontId="3" type="noConversion"/>
  </si>
  <si>
    <t>OBSPM</t>
    <phoneticPr fontId="3" type="noConversion"/>
  </si>
  <si>
    <t>UM2</t>
    <phoneticPr fontId="3" type="noConversion"/>
  </si>
  <si>
    <t>UPDa</t>
    <phoneticPr fontId="3" type="noConversion"/>
  </si>
  <si>
    <t>VIETNAM</t>
    <phoneticPr fontId="3" type="noConversion"/>
  </si>
  <si>
    <t>CNES</t>
    <phoneticPr fontId="3" type="noConversion"/>
  </si>
  <si>
    <t>Alain Maestrini, Claude Zurbach, Rodolphe Clédassou</t>
    <phoneticPr fontId="3" type="noConversion"/>
  </si>
  <si>
    <t>UPMC, UM2, CNES</t>
    <phoneticPr fontId="3" type="noConversion"/>
  </si>
  <si>
    <t>Répartition ECTS par établissement</t>
    <phoneticPr fontId="3" type="noConversion"/>
  </si>
  <si>
    <t>?? (Quang -&gt;  CITA)</t>
    <phoneticPr fontId="3" type="noConversion"/>
  </si>
  <si>
    <t>ITS : Ingéniérie et technologies spatiales</t>
  </si>
  <si>
    <t>UE 21.10 : Base de données géomatiques</t>
    <phoneticPr fontId="3" type="noConversion"/>
  </si>
  <si>
    <t>CNU 23</t>
    <phoneticPr fontId="3" type="noConversion"/>
  </si>
  <si>
    <t>CNU 63</t>
    <phoneticPr fontId="3" type="noConversion"/>
  </si>
  <si>
    <t>CNU 28</t>
    <phoneticPr fontId="3" type="noConversion"/>
  </si>
  <si>
    <t>email</t>
    <phoneticPr fontId="3" type="noConversion"/>
  </si>
  <si>
    <t>LESIA</t>
    <phoneticPr fontId="3" type="noConversion"/>
  </si>
  <si>
    <t>APC</t>
    <phoneticPr fontId="3" type="noConversion"/>
  </si>
  <si>
    <t>Professeur</t>
    <phoneticPr fontId="3" type="noConversion"/>
  </si>
  <si>
    <t>IPGP</t>
    <phoneticPr fontId="3" type="noConversion"/>
  </si>
  <si>
    <t>ingénieur CNES</t>
    <phoneticPr fontId="3" type="noConversion"/>
  </si>
  <si>
    <t>IPGP</t>
    <phoneticPr fontId="3" type="noConversion"/>
  </si>
  <si>
    <t>PRODIG</t>
    <phoneticPr fontId="3" type="noConversion"/>
  </si>
  <si>
    <t>czurbach@univ-montp2.fr</t>
  </si>
  <si>
    <t>Claude</t>
    <phoneticPr fontId="3" type="noConversion"/>
  </si>
  <si>
    <t>Zurbach</t>
    <phoneticPr fontId="3" type="noConversion"/>
  </si>
  <si>
    <t>Christophe Chaubet</t>
    <phoneticPr fontId="3" type="noConversion"/>
  </si>
  <si>
    <t>établissements participants</t>
    <phoneticPr fontId="3" type="noConversion"/>
  </si>
  <si>
    <t>Laboratoire</t>
    <phoneticPr fontId="3" type="noConversion"/>
  </si>
  <si>
    <t>darriulat@mail.vaec.gov.vn</t>
  </si>
  <si>
    <t>UPD, UM2</t>
    <phoneticPr fontId="3" type="noConversion"/>
  </si>
  <si>
    <t>Guillaume Patanchon</t>
    <phoneticPr fontId="3" type="noConversion"/>
  </si>
  <si>
    <t>UPMC, UPD, OBSPM, VATLY</t>
    <phoneticPr fontId="3" type="noConversion"/>
  </si>
  <si>
    <t>S1</t>
    <phoneticPr fontId="3" type="noConversion"/>
  </si>
  <si>
    <t>tous</t>
    <phoneticPr fontId="3" type="noConversion"/>
  </si>
  <si>
    <t>Damien Gratadour, Pierre Lesaffre, Catherine Mering, Guillaume Patanchon, Cyrille Rosset, Eric Pantin</t>
    <phoneticPr fontId="3" type="noConversion"/>
  </si>
  <si>
    <t>Rodolphe Clédassou, Benoît Mosser, Frédéric Rouesnel</t>
    <phoneticPr fontId="3" type="noConversion"/>
  </si>
  <si>
    <t>UPD, UM2, OBSPM, VATLY</t>
    <phoneticPr fontId="3" type="noConversion"/>
  </si>
  <si>
    <t>UE 21.6 : Observation de la Terre : Théorie et détection</t>
    <phoneticPr fontId="3" type="noConversion"/>
  </si>
  <si>
    <t>UPD</t>
    <phoneticPr fontId="3" type="noConversion"/>
  </si>
  <si>
    <t>OBSPM</t>
  </si>
  <si>
    <t>OBSPM</t>
    <phoneticPr fontId="3" type="noConversion"/>
  </si>
  <si>
    <t>Alain Maestrini</t>
    <phoneticPr fontId="3" type="noConversion"/>
  </si>
  <si>
    <t xml:space="preserve">UE 12.1 : Introduction à l’Astrophysique et à la Mécanique Céleste </t>
    <phoneticPr fontId="3" type="noConversion"/>
  </si>
  <si>
    <t>UE 12.2 : Dynamique des fluides</t>
    <phoneticPr fontId="3" type="noConversion"/>
  </si>
  <si>
    <t>UE 12.3 : Interaction des particules avec la matière</t>
    <phoneticPr fontId="3" type="noConversion"/>
  </si>
  <si>
    <t>UE 12.4 : Introduction aux technologies spatiales</t>
    <phoneticPr fontId="3" type="noConversion"/>
  </si>
  <si>
    <t>UE 12.5 : Observation de la Terre depuis l’espace</t>
    <phoneticPr fontId="3" type="noConversion"/>
  </si>
  <si>
    <t>Damien Prêle</t>
    <phoneticPr fontId="3" type="noConversion"/>
  </si>
  <si>
    <t>Gérard Rousset</t>
    <phoneticPr fontId="3" type="noConversion"/>
  </si>
  <si>
    <t>chinh.nguyen@obspm.fr</t>
  </si>
  <si>
    <t>S2</t>
    <phoneticPr fontId="3" type="noConversion"/>
  </si>
  <si>
    <t>M1</t>
    <phoneticPr fontId="3" type="noConversion"/>
  </si>
  <si>
    <t>Nicolas Delbart, Marcello Fulchignoni, Catherine Mering (pour télédétection), Catherine Prigent, Pham Thi Tuyet Nhung, Pham Ngoc Diep, Nguyen Luong Quang</t>
    <phoneticPr fontId="3" type="noConversion"/>
  </si>
  <si>
    <t>Nguyen Luong Quang</t>
    <phoneticPr fontId="3" type="noConversion"/>
  </si>
  <si>
    <t>UPD, OBSPM</t>
    <phoneticPr fontId="3" type="noConversion"/>
  </si>
  <si>
    <t>UPD</t>
    <phoneticPr fontId="3" type="noConversion"/>
  </si>
  <si>
    <t>Stéphane Jacquemoud</t>
    <phoneticPr fontId="3" type="noConversion"/>
  </si>
  <si>
    <t>Maître de conférences</t>
    <phoneticPr fontId="3" type="noConversion"/>
  </si>
  <si>
    <t>Pham Ngoc Diep</t>
    <phoneticPr fontId="3" type="noConversion"/>
  </si>
  <si>
    <t>post-doc</t>
    <phoneticPr fontId="3" type="noConversion"/>
  </si>
  <si>
    <t>VATLY</t>
    <phoneticPr fontId="3" type="noConversion"/>
  </si>
  <si>
    <t>UE 21.4 : Projet instrumental</t>
    <phoneticPr fontId="3" type="noConversion"/>
  </si>
  <si>
    <t>parcours</t>
    <phoneticPr fontId="3" type="noConversion"/>
  </si>
  <si>
    <t>module</t>
    <phoneticPr fontId="3" type="noConversion"/>
  </si>
  <si>
    <t>ECTS</t>
    <phoneticPr fontId="3" type="noConversion"/>
  </si>
  <si>
    <t>ENS/Observatoire de Paris</t>
  </si>
  <si>
    <t>tous</t>
  </si>
  <si>
    <t>tous</t>
    <phoneticPr fontId="3" type="noConversion"/>
  </si>
  <si>
    <t>Eric</t>
    <phoneticPr fontId="3" type="noConversion"/>
  </si>
  <si>
    <t>Nuss</t>
    <phoneticPr fontId="3" type="noConversion"/>
  </si>
  <si>
    <t>Christophe</t>
    <phoneticPr fontId="3" type="noConversion"/>
  </si>
  <si>
    <t>francesca.carosella@lpa.ens.fr</t>
  </si>
  <si>
    <t>L2C</t>
    <phoneticPr fontId="3" type="noConversion"/>
  </si>
  <si>
    <t>thuy.letoan@cesbio.cnes.fr</t>
  </si>
  <si>
    <t>Pham Anh Tuan</t>
    <phoneticPr fontId="3" type="noConversion"/>
  </si>
  <si>
    <t>CNRS 17</t>
    <phoneticPr fontId="3" type="noConversion"/>
  </si>
  <si>
    <t>CNRS</t>
    <phoneticPr fontId="3" type="noConversion"/>
  </si>
  <si>
    <t>Hubert.Halloin@apc.univ-paris-diderot.fr</t>
  </si>
  <si>
    <t>marcello.fulchignoni@obspm.fr</t>
  </si>
  <si>
    <t>Eric.Breelle@apc.univ-paris-diderot.fr</t>
  </si>
  <si>
    <t>Damien.Prele@apc.univ-paris-diderot.fr</t>
  </si>
  <si>
    <t>CNRS 03</t>
    <phoneticPr fontId="3" type="noConversion"/>
  </si>
  <si>
    <t>CNRS 17</t>
    <phoneticPr fontId="3" type="noConversion"/>
  </si>
  <si>
    <t>Directeur de recherche</t>
    <phoneticPr fontId="3" type="noConversion"/>
  </si>
  <si>
    <t>Observatoire de Paris</t>
    <phoneticPr fontId="3" type="noConversion"/>
  </si>
  <si>
    <t>LESIA</t>
    <phoneticPr fontId="3" type="noConversion"/>
  </si>
  <si>
    <t>Therese.Encrenaz@obspm.fr</t>
  </si>
  <si>
    <t>Maria-Antonietta</t>
    <phoneticPr fontId="3" type="noConversion"/>
  </si>
  <si>
    <t>Marcello Fulchignoni</t>
    <phoneticPr fontId="3" type="noConversion"/>
  </si>
  <si>
    <t>Nguyen Luong Quang</t>
    <phoneticPr fontId="3" type="noConversion"/>
  </si>
  <si>
    <t>Nguyen Khoa Son</t>
    <phoneticPr fontId="3" type="noConversion"/>
  </si>
  <si>
    <t>CNU</t>
    <phoneticPr fontId="3" type="noConversion"/>
  </si>
  <si>
    <t>CNAP</t>
    <phoneticPr fontId="3" type="noConversion"/>
  </si>
  <si>
    <t>PRODIG</t>
    <phoneticPr fontId="3" type="noConversion"/>
  </si>
  <si>
    <t>UPD, OBSPM</t>
    <phoneticPr fontId="3" type="noConversion"/>
  </si>
  <si>
    <t>Catherine.Prigent@obspm.fr</t>
  </si>
  <si>
    <t>Gerard.Rousset@obspm.fr</t>
  </si>
  <si>
    <t>UPD</t>
  </si>
  <si>
    <t>UPD</t>
    <phoneticPr fontId="3" type="noConversion"/>
  </si>
  <si>
    <t>Cyrille.Rosset@apc.univ-paris-diderot.fr</t>
  </si>
  <si>
    <t>Benoit.Mosser@obspm.fr</t>
  </si>
  <si>
    <t>CNU 35</t>
    <phoneticPr fontId="3" type="noConversion"/>
  </si>
  <si>
    <t>VATLY</t>
    <phoneticPr fontId="3" type="noConversion"/>
  </si>
  <si>
    <t>Pham Thi Tuyet Nhung</t>
    <phoneticPr fontId="3" type="noConversion"/>
  </si>
  <si>
    <t>post-doc</t>
    <phoneticPr fontId="3" type="noConversion"/>
  </si>
  <si>
    <t>VATLY</t>
    <phoneticPr fontId="3" type="noConversion"/>
  </si>
  <si>
    <t>Yannick.Giraud-Heraud@apc.univ-paris-diderot.fr</t>
  </si>
  <si>
    <t>Directeur de recherche</t>
    <phoneticPr fontId="3" type="noConversion"/>
  </si>
  <si>
    <t>CNRS</t>
    <phoneticPr fontId="3" type="noConversion"/>
  </si>
  <si>
    <t>Astronome</t>
    <phoneticPr fontId="3" type="noConversion"/>
  </si>
  <si>
    <t>ingénieur de Recherche</t>
    <phoneticPr fontId="3" type="noConversion"/>
  </si>
  <si>
    <t>Nicolas.Delbart@univ-paris-diderot.fr</t>
  </si>
  <si>
    <t>guy.perrin@obspm.fr</t>
  </si>
  <si>
    <t>UFR Physique</t>
  </si>
  <si>
    <t>Carosella</t>
  </si>
  <si>
    <t>UFR STEP</t>
  </si>
  <si>
    <t>François</t>
  </si>
  <si>
    <t>Bétard</t>
  </si>
  <si>
    <t>UFR GHSS</t>
  </si>
  <si>
    <t>Nicolas</t>
  </si>
  <si>
    <t>Delbart</t>
  </si>
  <si>
    <t>Yannick</t>
  </si>
  <si>
    <t>S1</t>
    <phoneticPr fontId="3" type="noConversion"/>
  </si>
  <si>
    <t>Professeur</t>
    <phoneticPr fontId="3" type="noConversion"/>
  </si>
  <si>
    <t>Frédéric</t>
    <phoneticPr fontId="3" type="noConversion"/>
  </si>
  <si>
    <t>Composante</t>
  </si>
  <si>
    <t>Rodolphe</t>
  </si>
  <si>
    <t>UPD/Observatoire de Paris</t>
    <phoneticPr fontId="3" type="noConversion"/>
  </si>
  <si>
    <t>LESIA</t>
    <phoneticPr fontId="3" type="noConversion"/>
  </si>
  <si>
    <t>Professeur</t>
    <phoneticPr fontId="3" type="noConversion"/>
  </si>
  <si>
    <t>LERMA</t>
    <phoneticPr fontId="3" type="noConversion"/>
  </si>
  <si>
    <t>LERMA</t>
    <phoneticPr fontId="3" type="noConversion"/>
  </si>
  <si>
    <t>Professeur</t>
    <phoneticPr fontId="3" type="noConversion"/>
  </si>
  <si>
    <t>Professeur</t>
    <phoneticPr fontId="3" type="noConversion"/>
  </si>
  <si>
    <t>ingénieur de Recherche</t>
    <phoneticPr fontId="3" type="noConversion"/>
  </si>
  <si>
    <t>UM2</t>
    <phoneticPr fontId="3" type="noConversion"/>
  </si>
  <si>
    <t>LUPM</t>
    <phoneticPr fontId="3" type="noConversion"/>
  </si>
  <si>
    <t>LESIA</t>
    <phoneticPr fontId="3" type="noConversion"/>
  </si>
  <si>
    <t>?? (Hilgers -&gt; ESA, Rouesnel -&gt; IRFU)</t>
    <phoneticPr fontId="3" type="noConversion"/>
  </si>
  <si>
    <t>?? (manque des enseignants !!)</t>
    <phoneticPr fontId="3" type="noConversion"/>
  </si>
  <si>
    <t>qnguyen@cita.utoronto.ca</t>
  </si>
  <si>
    <t>Nguyen Luong Quang</t>
    <phoneticPr fontId="3" type="noConversion"/>
  </si>
  <si>
    <t>Jacquemoud@ipgp.fr</t>
  </si>
  <si>
    <t>CNRS</t>
    <phoneticPr fontId="3" type="noConversion"/>
  </si>
  <si>
    <t>christophe.chaubet@univ-montp2.fr</t>
  </si>
  <si>
    <t>CV</t>
    <phoneticPr fontId="3" type="noConversion"/>
  </si>
  <si>
    <t>Rodolphe Clédassou, Hubert Halloin,  Pham Thi Tuyet Nhung, Pham Ngoc Diep, Nguyen Luong Quang</t>
    <phoneticPr fontId="3" type="noConversion"/>
  </si>
  <si>
    <t>LESIA</t>
    <phoneticPr fontId="3" type="noConversion"/>
  </si>
  <si>
    <t>Francois.Betard@univ-paris-diderot.fr</t>
  </si>
  <si>
    <t>Barucci</t>
  </si>
  <si>
    <t>Observatoire de Paris</t>
  </si>
  <si>
    <t>Drossart</t>
  </si>
  <si>
    <t>Encrenaz</t>
  </si>
  <si>
    <t>Benoît</t>
  </si>
  <si>
    <t>Mosser</t>
  </si>
  <si>
    <t>Guy</t>
  </si>
  <si>
    <t>Perrin</t>
  </si>
  <si>
    <t>Maria-Antonietta Barucci</t>
    <phoneticPr fontId="3" type="noConversion"/>
  </si>
  <si>
    <t>OBSPM</t>
    <phoneticPr fontId="3" type="noConversion"/>
  </si>
  <si>
    <t>Damien.Gratadour@obspm.fr</t>
  </si>
  <si>
    <t>Antonella.Barucci@obspm.fr</t>
  </si>
  <si>
    <t>Pierre.Drossart@obspm.fr</t>
  </si>
  <si>
    <t>Guillaume.Patanchon@apc.univ-paris-diderot.fr</t>
  </si>
  <si>
    <t>Physique</t>
    <phoneticPr fontId="3" type="noConversion"/>
  </si>
  <si>
    <t>STEP</t>
    <phoneticPr fontId="3" type="noConversion"/>
  </si>
  <si>
    <t>GHSS</t>
    <phoneticPr fontId="3" type="noConversion"/>
  </si>
  <si>
    <t>OBSPM</t>
    <phoneticPr fontId="3" type="noConversion"/>
  </si>
  <si>
    <t>UM2</t>
    <phoneticPr fontId="3" type="noConversion"/>
  </si>
  <si>
    <t>CNRS</t>
    <phoneticPr fontId="3" type="noConversion"/>
  </si>
  <si>
    <t>UE 21.8 : Planétologie comparée</t>
    <phoneticPr fontId="3" type="noConversion"/>
  </si>
  <si>
    <t>Université Versailles Saint-Quentin</t>
    <phoneticPr fontId="3" type="noConversion"/>
  </si>
  <si>
    <t>UVSQ</t>
    <phoneticPr fontId="3" type="noConversion"/>
  </si>
  <si>
    <t>Francesca</t>
    <phoneticPr fontId="3" type="noConversion"/>
  </si>
  <si>
    <t>Stéphane</t>
  </si>
  <si>
    <t>Jacquemoud</t>
  </si>
  <si>
    <t>Mering</t>
  </si>
  <si>
    <t>Guillaume</t>
  </si>
  <si>
    <t>établissement</t>
    <phoneticPr fontId="3" type="noConversion"/>
  </si>
  <si>
    <t>Enseignants</t>
    <phoneticPr fontId="3" type="noConversion"/>
  </si>
  <si>
    <t>UPD/OBSPM</t>
    <phoneticPr fontId="3" type="noConversion"/>
  </si>
  <si>
    <t>Hubert Halloin</t>
    <phoneticPr fontId="3" type="noConversion"/>
  </si>
  <si>
    <t>François Bétard</t>
    <phoneticPr fontId="3" type="noConversion"/>
  </si>
  <si>
    <t>Institut de Physique du Globe de Paris</t>
    <phoneticPr fontId="3" type="noConversion"/>
  </si>
  <si>
    <t>Université de Montpellier 2</t>
    <phoneticPr fontId="3" type="noConversion"/>
  </si>
  <si>
    <t>M2</t>
    <phoneticPr fontId="3" type="noConversion"/>
  </si>
  <si>
    <t>UE 12.7 : Méthodes numériques</t>
    <phoneticPr fontId="3" type="noConversion"/>
  </si>
  <si>
    <t>CESBIO</t>
    <phoneticPr fontId="3" type="noConversion"/>
  </si>
  <si>
    <t>UPD</t>
    <phoneticPr fontId="3" type="noConversion"/>
  </si>
  <si>
    <t>Hubert Halloin</t>
    <phoneticPr fontId="3" type="noConversion"/>
  </si>
  <si>
    <t>Nguyen Hung Chinh</t>
    <phoneticPr fontId="3" type="noConversion"/>
  </si>
  <si>
    <t>enseignant</t>
    <phoneticPr fontId="3" type="noConversion"/>
  </si>
  <si>
    <t>Astronome émérite</t>
    <phoneticPr fontId="3" type="noConversion"/>
  </si>
  <si>
    <t>Maître de conférences</t>
    <phoneticPr fontId="3" type="noConversion"/>
  </si>
  <si>
    <t>Benoît Mosser</t>
  </si>
  <si>
    <t>coordinateur</t>
    <phoneticPr fontId="3" type="noConversion"/>
  </si>
  <si>
    <t>Catherine Prigent</t>
    <phoneticPr fontId="3" type="noConversion"/>
  </si>
  <si>
    <t>CNU 37</t>
    <phoneticPr fontId="3" type="noConversion"/>
  </si>
  <si>
    <t>Physique</t>
    <phoneticPr fontId="3" type="noConversion"/>
  </si>
  <si>
    <t>UPDa</t>
    <phoneticPr fontId="3" type="noConversion"/>
  </si>
  <si>
    <t>CNES</t>
    <phoneticPr fontId="3" type="noConversion"/>
  </si>
  <si>
    <t>UPD/CNRS</t>
    <phoneticPr fontId="3" type="noConversion"/>
  </si>
  <si>
    <t>VIETNAM</t>
    <phoneticPr fontId="3" type="noConversion"/>
  </si>
  <si>
    <t>AUTRES</t>
    <phoneticPr fontId="3" type="noConversion"/>
  </si>
  <si>
    <t>Autres</t>
    <phoneticPr fontId="3" type="noConversion"/>
  </si>
  <si>
    <t>Autres</t>
    <phoneticPr fontId="3" type="noConversion"/>
  </si>
  <si>
    <t>heure/ECTS</t>
    <phoneticPr fontId="3" type="noConversion"/>
  </si>
  <si>
    <t>CNRS</t>
    <phoneticPr fontId="3" type="noConversion"/>
  </si>
  <si>
    <t>STEP</t>
    <phoneticPr fontId="3" type="noConversion"/>
  </si>
  <si>
    <t>GHSS</t>
    <phoneticPr fontId="3" type="noConversion"/>
  </si>
  <si>
    <t>Physique</t>
    <phoneticPr fontId="3" type="noConversion"/>
  </si>
  <si>
    <t>AUTRES</t>
    <phoneticPr fontId="3" type="noConversion"/>
  </si>
  <si>
    <t>Nombre d'enseignants</t>
    <phoneticPr fontId="3" type="noConversion"/>
  </si>
  <si>
    <t>Claude Zurbach</t>
  </si>
  <si>
    <t>UM2</t>
    <phoneticPr fontId="3" type="noConversion"/>
  </si>
  <si>
    <t>LUPM</t>
    <phoneticPr fontId="3" type="noConversion"/>
  </si>
  <si>
    <t>L2C</t>
    <phoneticPr fontId="3" type="noConversion"/>
  </si>
  <si>
    <t>Faculté des Sciences</t>
    <phoneticPr fontId="3" type="noConversion"/>
  </si>
  <si>
    <t>ENS/LPA</t>
    <phoneticPr fontId="3" type="noConversion"/>
  </si>
  <si>
    <t>Physicien adjoint</t>
    <phoneticPr fontId="3" type="noConversion"/>
  </si>
  <si>
    <t>Etablissements</t>
    <phoneticPr fontId="3" type="noConversion"/>
  </si>
  <si>
    <t>Rousset</t>
  </si>
  <si>
    <t>Alain</t>
  </si>
  <si>
    <t>Maestrini</t>
  </si>
  <si>
    <t>UPMC/Observatoire de Paris</t>
  </si>
  <si>
    <t>UPD</t>
    <phoneticPr fontId="3" type="noConversion"/>
  </si>
  <si>
    <t>UPDa</t>
    <phoneticPr fontId="3" type="noConversion"/>
  </si>
  <si>
    <t>Université Paris Diderot</t>
    <phoneticPr fontId="3" type="noConversion"/>
  </si>
  <si>
    <t>Giraud-Héraud</t>
  </si>
  <si>
    <t>Hubert</t>
  </si>
  <si>
    <t>Halloin</t>
  </si>
  <si>
    <t>LESIA</t>
  </si>
  <si>
    <t>Daniel.Rouan@obspm.fr</t>
  </si>
  <si>
    <t>Frédéric</t>
  </si>
  <si>
    <t>Saigné</t>
  </si>
  <si>
    <t>IES</t>
  </si>
  <si>
    <t>Frederic.Saigne@ies.univ-montp2.fr</t>
  </si>
  <si>
    <t>Laurent</t>
  </si>
  <si>
    <t>Dusseau</t>
  </si>
  <si>
    <t>Laurent.Dusseau@ies.univ-montp2.fr</t>
  </si>
  <si>
    <t>Nguyen Thi Hong Minh</t>
  </si>
  <si>
    <t>enseignante-vice dean</t>
  </si>
  <si>
    <t>NguyenThiHongMinh@mail.hut.edu.vn</t>
  </si>
  <si>
    <t>School of Mechanical Engineering</t>
  </si>
  <si>
    <t>CNU 63</t>
  </si>
  <si>
    <t>Professeur</t>
  </si>
  <si>
    <t>Faculté des Sciences</t>
  </si>
  <si>
    <t>IUT Nimes</t>
  </si>
  <si>
    <t>ptnhung@mail.vaec.gov.vn</t>
  </si>
  <si>
    <t>Nguyen Thi Hoang Anh</t>
  </si>
  <si>
    <t>chercheur</t>
  </si>
  <si>
    <t>VNSC</t>
  </si>
  <si>
    <t>nthanh@vnsc.org.vn</t>
  </si>
  <si>
    <t>UPD, OBSPM,  IPGP, VNSC</t>
  </si>
  <si>
    <t>UPD, OBSPM, VNSC</t>
  </si>
  <si>
    <t xml:space="preserve">François Bétard, Nguyen Thi Hoang Anh </t>
  </si>
  <si>
    <t>UPD, VNSC</t>
  </si>
  <si>
    <t>S1</t>
  </si>
  <si>
    <t>Pro : ITS</t>
  </si>
  <si>
    <t>UE 21.18 : Effets des rayonnements ionisants sur les composants</t>
  </si>
  <si>
    <t>Frédéric Saigné</t>
  </si>
  <si>
    <t>Jérôme Boch, Laurent Dusseau, Frédéric Saigné, Antoine Touboul, Frédéric Wrobel</t>
  </si>
  <si>
    <t>Damien Gratadour, Guy Perrin, Guillaume Patanchon, Gérard Rousset, Eric Pantin, Benoît Mosser, Ros Kiri Ing, Frédéric Rouesnel</t>
  </si>
  <si>
    <t>Hubert Halloin, Pierre Lesaffre, Eric Nuss, Cyrille Rosset, Damien Gratadour, Nicolas Delbart, Ros Kiri Ing</t>
  </si>
  <si>
    <t>Nicolas Delbart, Catherine Mering, Catherine Prigent, Nguyen Thi Hoang Anh, Stéphane Jacquemoud, Frédéric Rouesnel</t>
  </si>
  <si>
    <t>UE 12.6 : Probabilités et Statistiques</t>
  </si>
  <si>
    <t>Pierre Lesaffre, Catherine Mering, Eric Nuss, Guillaume Patanchon, Nguyen Hung Chinh, Olivier de Viron, Eric Pantin, Nicolas Delbart, Guy Perrin</t>
  </si>
  <si>
    <t>UPD, ENS, UM2, UPH, OBSPM</t>
  </si>
  <si>
    <t>Stéphane Jacquemoud, Damien Gratadour, Cyrille Rosset, Pierre Lesaffre, Nguyen Hung Chinh, Olivier de Viron</t>
  </si>
  <si>
    <t>UE 22.1 : stage de 6 mois</t>
  </si>
  <si>
    <t>Nicolas Delbart, Damien Gratadour, Catherine Mering, Guillaume Patanchon, Gérard Rousset, Eric Pantin, Benoît Mosser, Ros Kiri Ing, Guy Perrin</t>
  </si>
  <si>
    <t>Denis</t>
  </si>
  <si>
    <t>Puy</t>
  </si>
  <si>
    <t>LUPM</t>
  </si>
  <si>
    <t>Denis.Puy@univ-montp2.fr</t>
  </si>
  <si>
    <t>Denis Puy</t>
  </si>
  <si>
    <t>Denis Puy, Eric Nuss, Pierre Lesaffre, Nguyen Luong Quang</t>
  </si>
  <si>
    <t>Jean-Laurent Dournaux</t>
  </si>
  <si>
    <t>Jean-Laurent Dournaux, Alain Michez</t>
  </si>
  <si>
    <t>OBSPM, UM2</t>
  </si>
  <si>
    <t>Pham Anh Tuan, Alain Hilgers, Frédéric Rouesnel, Laurent Dusseau, Nguyen Khoa Son</t>
  </si>
  <si>
    <t>VNSC, IRFU/Sap, UM2, STI</t>
  </si>
  <si>
    <t>Nguyen Khoa Son</t>
  </si>
  <si>
    <t>STI</t>
  </si>
  <si>
    <t>Nicolas Delbart, Stéphane Jacquemoud, Catherine Mering, Catherine Prigent, Thuy Le Toan, Vu Anh Tuan</t>
  </si>
  <si>
    <t>UPD, OBSPM, CNES, VNSC</t>
  </si>
  <si>
    <t>Hubert Halloin, Nguyen Khoa Son, Pham Anh Tuan</t>
  </si>
  <si>
    <t>UPD, VNSC, STI</t>
  </si>
  <si>
    <t>Vu Anh Tuan</t>
  </si>
  <si>
    <t>vatuan@vnsc.org.vn</t>
  </si>
  <si>
    <t>CNU 34</t>
  </si>
  <si>
    <t>Jérôme</t>
  </si>
  <si>
    <t>Boch</t>
  </si>
  <si>
    <t>CNU</t>
  </si>
  <si>
    <t>Maître de conférences</t>
  </si>
  <si>
    <t>Polytech'Montpellier</t>
  </si>
  <si>
    <t>Jerome.Boch@politech.univ-montp2.fr</t>
  </si>
  <si>
    <t>Touboul</t>
  </si>
  <si>
    <t>Faculté des sciences</t>
  </si>
  <si>
    <t>Antoine</t>
  </si>
  <si>
    <t>Antoine.Touboul@ies.univ-montp2.fr</t>
  </si>
  <si>
    <t>Wrobel</t>
  </si>
  <si>
    <t>Frederic.Wrobel@ies.univ-montp2.fr</t>
  </si>
  <si>
    <t>Michez</t>
  </si>
  <si>
    <t>Alain.Michez@ies.univ-montp2.fr</t>
  </si>
  <si>
    <t>Nguyen Manh Cuong</t>
  </si>
  <si>
    <t>enseignant</t>
  </si>
  <si>
    <t>HUST : Université des Sciences et Technologies d'Hanoï</t>
  </si>
  <si>
    <t>nguyenmanhcuong@hotmail.fr</t>
  </si>
  <si>
    <t>HUST</t>
  </si>
  <si>
    <t>Michel</t>
  </si>
  <si>
    <t>Rieutord</t>
  </si>
  <si>
    <t>UPS</t>
  </si>
  <si>
    <t>Michel Rieutord &lt;Michel.Rieutord@irap.omp.eu&gt;</t>
  </si>
  <si>
    <t>IRAP</t>
  </si>
  <si>
    <t>Université Paul Sabatier (Toulouse)</t>
  </si>
  <si>
    <t>Doressoundiram</t>
  </si>
  <si>
    <t>CNAP</t>
  </si>
  <si>
    <t>Astronome</t>
  </si>
  <si>
    <t>Alain.Doressoundiram@obspm.fr</t>
  </si>
  <si>
    <t>Arnaud Chulliat, Alain Doressoundiram, Pierre Encrenaz, Thérèse Encrenaz,  Marcello Fulchignoni, Alain Hilgers, Nguyen Thi Hoang Anh, Catherine Prigent</t>
  </si>
  <si>
    <t>Maria-Antonietta Barucci, Alain Doressoundiram, Pierre Encrenaz, Marcello Fulchignoni, Thérèse Encrenaz</t>
  </si>
  <si>
    <t>Michel Rieutord</t>
  </si>
  <si>
    <t>Pierre Lesaffre, Benoît Mosser,  Michel Tieutord, Cyrille Rosset, Olivier de Viron, Pham Thi Tuyet Nhung, Pham Ngoc Diep, Nguyen Luong Quang, Eric Pantin, Guy Perrin</t>
  </si>
  <si>
    <t>UPS, UPD, ENS, OBSPM, VATLY</t>
  </si>
  <si>
    <t>Pham Ngoc Diep</t>
  </si>
  <si>
    <t>post-doc</t>
  </si>
  <si>
    <t>VATLY</t>
  </si>
  <si>
    <t>module</t>
  </si>
  <si>
    <t>TD</t>
  </si>
  <si>
    <t>email</t>
  </si>
  <si>
    <t>11.4</t>
  </si>
  <si>
    <t>5h</t>
  </si>
  <si>
    <t>Pham Thi Tieyet Nhung</t>
  </si>
  <si>
    <t>12.3</t>
  </si>
  <si>
    <t>Pham Ngoc Dong</t>
  </si>
  <si>
    <t>dates</t>
  </si>
  <si>
    <t>March 11 - 2 weeks</t>
  </si>
  <si>
    <t>May 30 - 2 weeks</t>
  </si>
  <si>
    <t>Telecom, antenna and microwaves</t>
  </si>
  <si>
    <t>institute</t>
  </si>
  <si>
    <t>status</t>
  </si>
  <si>
    <t>Name</t>
  </si>
  <si>
    <t>Title</t>
  </si>
  <si>
    <t>coordinator</t>
  </si>
  <si>
    <t>Labwork</t>
  </si>
  <si>
    <t>Particle interaction with matter</t>
  </si>
  <si>
    <t>Eric Nuss</t>
  </si>
  <si>
    <t>Alain Maestrini</t>
  </si>
  <si>
    <t>11.7</t>
  </si>
  <si>
    <t xml:space="preserve">Electronics and Automatics </t>
  </si>
  <si>
    <t>January 28 - 1 week</t>
  </si>
  <si>
    <t>Damien Prêle</t>
  </si>
  <si>
    <t>Nguyen Phuong Mai</t>
  </si>
  <si>
    <t>npmai@vnsc.org.vn</t>
  </si>
  <si>
    <t>Trung Xuan Hung</t>
  </si>
  <si>
    <t>txhung@vnsc.org.vn</t>
  </si>
  <si>
    <t>Nguyen Thi Thao</t>
  </si>
  <si>
    <t>ntthao@vnsc.org.vn</t>
  </si>
  <si>
    <t>Francesca Carosella, Christophe Chaubet, Frédéric Géniet, Guillaume Patanchon, Cyrille Rosset, Nguyen The Khoi</t>
  </si>
  <si>
    <t>HNUE : Hanoï National University of Education</t>
  </si>
  <si>
    <t>khoi.nguyenthe@yahoo.com.vn</t>
  </si>
  <si>
    <t xml:space="preserve">Nguyễn Thế Khôi </t>
  </si>
  <si>
    <t>Tran Duc Quynh</t>
  </si>
  <si>
    <t>HUA</t>
  </si>
  <si>
    <t xml:space="preserve">ducquynhdt@yahoo.fr </t>
  </si>
  <si>
    <t>dongpn@mail.vaec.gov.vn</t>
  </si>
  <si>
    <t>8h (PI)</t>
  </si>
  <si>
    <t>12h (PI)</t>
  </si>
  <si>
    <t>16h (PI)</t>
  </si>
  <si>
    <t>16h (PI) + 12h (PI)</t>
  </si>
  <si>
    <t xml:space="preserve"> 4h (T)</t>
  </si>
  <si>
    <t>8h (PI) + 4h (T)</t>
  </si>
  <si>
    <t>24h</t>
  </si>
  <si>
    <t>8h</t>
  </si>
  <si>
    <t>Damien Gratadour</t>
  </si>
  <si>
    <t>22h (PI)</t>
  </si>
  <si>
    <t>Nguyen The Khoi</t>
  </si>
  <si>
    <t>20h</t>
  </si>
  <si>
    <t>Basis of solid state physics</t>
  </si>
  <si>
    <t>March April</t>
  </si>
  <si>
    <t xml:space="preserve">March </t>
  </si>
  <si>
    <t>Guillaume Patanchon</t>
  </si>
  <si>
    <t>Signal analysis and Image Processing</t>
  </si>
  <si>
    <t>Mechanics of structure</t>
  </si>
  <si>
    <t>UE 11.9 : Analyse du signal et traitement des images</t>
  </si>
  <si>
    <t>HNUE</t>
  </si>
  <si>
    <t>CM</t>
  </si>
  <si>
    <t>VAST</t>
  </si>
  <si>
    <t>doctorat</t>
  </si>
  <si>
    <t>master</t>
  </si>
  <si>
    <t>professeur</t>
  </si>
  <si>
    <t>ass. professeur</t>
  </si>
  <si>
    <t>ass. prof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</si>
</sst>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Verdana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b/>
      <sz val="16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b/>
      <sz val="12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0"/>
      <color indexed="10"/>
      <name val="Verdana"/>
      <family val="2"/>
    </font>
    <font>
      <b/>
      <sz val="12"/>
      <color indexed="12"/>
      <name val="Verdana"/>
      <family val="2"/>
    </font>
    <font>
      <sz val="12"/>
      <color theme="1"/>
      <name val="Arial"/>
      <family val="2"/>
    </font>
    <font>
      <u/>
      <sz val="10"/>
      <color theme="11"/>
      <name val="Verdana"/>
      <family val="2"/>
    </font>
    <font>
      <sz val="13"/>
      <color rgb="FF0000FF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56">
    <xf numFmtId="0" fontId="0" fillId="0" borderId="0" xfId="0"/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9" fontId="9" fillId="0" borderId="1" xfId="1" applyNumberFormat="1" applyFont="1" applyFill="1" applyBorder="1" applyAlignment="1" applyProtection="1">
      <alignment vertical="top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/>
    </xf>
    <xf numFmtId="49" fontId="7" fillId="0" borderId="1" xfId="0" applyNumberFormat="1" applyFont="1" applyBorder="1" applyAlignment="1">
      <alignment vertical="top" wrapText="1"/>
    </xf>
    <xf numFmtId="49" fontId="9" fillId="0" borderId="1" xfId="1" applyNumberFormat="1" applyFont="1" applyBorder="1" applyAlignment="1" applyProtection="1">
      <alignment vertical="top" wrapText="1"/>
    </xf>
    <xf numFmtId="0" fontId="8" fillId="0" borderId="0" xfId="0" applyFont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49" fontId="13" fillId="0" borderId="1" xfId="1" applyNumberFormat="1" applyFont="1" applyBorder="1" applyAlignment="1" applyProtection="1">
      <alignment vertical="top" wrapText="1"/>
    </xf>
    <xf numFmtId="49" fontId="13" fillId="0" borderId="1" xfId="1" applyNumberFormat="1" applyFont="1" applyFill="1" applyBorder="1" applyAlignment="1" applyProtection="1">
      <alignment vertical="top" wrapText="1"/>
    </xf>
    <xf numFmtId="49" fontId="7" fillId="0" borderId="1" xfId="0" applyNumberFormat="1" applyFont="1" applyBorder="1"/>
    <xf numFmtId="0" fontId="7" fillId="0" borderId="1" xfId="0" applyFont="1" applyBorder="1"/>
    <xf numFmtId="0" fontId="7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Fill="1" applyBorder="1"/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0" fillId="0" borderId="2" xfId="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 wrapText="1"/>
    </xf>
    <xf numFmtId="49" fontId="9" fillId="0" borderId="1" xfId="1" applyNumberFormat="1" applyFont="1" applyBorder="1" applyAlignment="1" applyProtection="1"/>
    <xf numFmtId="49" fontId="4" fillId="0" borderId="1" xfId="1" applyNumberFormat="1" applyBorder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20" fillId="3" borderId="2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top" wrapText="1"/>
    </xf>
    <xf numFmtId="0" fontId="8" fillId="3" borderId="0" xfId="0" applyFont="1" applyFill="1"/>
    <xf numFmtId="0" fontId="8" fillId="3" borderId="0" xfId="0" applyFont="1" applyFill="1" applyAlignment="1"/>
    <xf numFmtId="0" fontId="7" fillId="0" borderId="11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wrapText="1"/>
    </xf>
    <xf numFmtId="49" fontId="7" fillId="0" borderId="11" xfId="0" applyNumberFormat="1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49" fontId="4" fillId="0" borderId="11" xfId="1" applyNumberFormat="1" applyBorder="1" applyAlignment="1" applyProtection="1">
      <alignment wrapText="1"/>
    </xf>
    <xf numFmtId="49" fontId="7" fillId="0" borderId="11" xfId="0" applyNumberFormat="1" applyFont="1" applyBorder="1" applyAlignment="1">
      <alignment vertical="top" wrapText="1"/>
    </xf>
    <xf numFmtId="0" fontId="8" fillId="0" borderId="0" xfId="0" applyFont="1" applyAlignment="1"/>
    <xf numFmtId="0" fontId="0" fillId="0" borderId="2" xfId="0" applyBorder="1" applyAlignment="1">
      <alignment horizontal="center" vertical="center"/>
    </xf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/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/>
    <xf numFmtId="49" fontId="7" fillId="0" borderId="2" xfId="0" applyNumberFormat="1" applyFont="1" applyBorder="1" applyAlignment="1"/>
    <xf numFmtId="0" fontId="4" fillId="0" borderId="2" xfId="1" applyBorder="1" applyAlignment="1" applyProtection="1"/>
    <xf numFmtId="0" fontId="4" fillId="0" borderId="2" xfId="1" applyFill="1" applyBorder="1" applyAlignment="1" applyProtection="1"/>
    <xf numFmtId="0" fontId="7" fillId="0" borderId="2" xfId="0" applyFont="1" applyFill="1" applyBorder="1" applyAlignment="1"/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22" fillId="0" borderId="11" xfId="0" applyFont="1" applyBorder="1"/>
    <xf numFmtId="0" fontId="7" fillId="0" borderId="11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7" fontId="7" fillId="0" borderId="2" xfId="0" applyNumberFormat="1" applyFont="1" applyBorder="1" applyAlignment="1">
      <alignment horizontal="left"/>
    </xf>
    <xf numFmtId="0" fontId="6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5" xfId="0" applyFont="1" applyBorder="1" applyAlignment="1"/>
    <xf numFmtId="0" fontId="0" fillId="0" borderId="13" xfId="0" applyBorder="1" applyAlignment="1"/>
    <xf numFmtId="0" fontId="7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1" fillId="0" borderId="2" xfId="0" applyFont="1" applyBorder="1" applyAlignment="1"/>
    <xf numFmtId="0" fontId="0" fillId="0" borderId="2" xfId="0" applyBorder="1" applyAlignment="1"/>
    <xf numFmtId="0" fontId="12" fillId="0" borderId="0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2" xfId="0" applyFont="1" applyBorder="1"/>
    <xf numFmtId="0" fontId="10" fillId="0" borderId="0" xfId="0" applyFont="1" applyAlignment="1">
      <alignment vertical="center"/>
    </xf>
    <xf numFmtId="0" fontId="12" fillId="0" borderId="2" xfId="0" applyFont="1" applyBorder="1" applyAlignment="1"/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</cellXfs>
  <cellStyles count="45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Pantin@cea.fr" TargetMode="External"/><Relationship Id="rId13" Type="http://schemas.openxmlformats.org/officeDocument/2006/relationships/hyperlink" Target="mailto:nthanh@vnsc.org.vn" TargetMode="External"/><Relationship Id="rId18" Type="http://schemas.openxmlformats.org/officeDocument/2006/relationships/hyperlink" Target="mailto:Alain.Michez@ies.univ-montp2.fr" TargetMode="External"/><Relationship Id="rId3" Type="http://schemas.openxmlformats.org/officeDocument/2006/relationships/hyperlink" Target="mailto:christophe.chaubet@univ-montp2.fr" TargetMode="External"/><Relationship Id="rId21" Type="http://schemas.openxmlformats.org/officeDocument/2006/relationships/hyperlink" Target="mailto:txhung@vnsc.org.vn" TargetMode="External"/><Relationship Id="rId7" Type="http://schemas.openxmlformats.org/officeDocument/2006/relationships/hyperlink" Target="mailto:Therese.Encrenaz@obspm.fr" TargetMode="External"/><Relationship Id="rId12" Type="http://schemas.openxmlformats.org/officeDocument/2006/relationships/hyperlink" Target="mailto:Laurent.Dusseau@ies.univ-montp2.fr" TargetMode="External"/><Relationship Id="rId17" Type="http://schemas.openxmlformats.org/officeDocument/2006/relationships/hyperlink" Target="mailto:Frederic.Wrobel@ies.univ-montp2.fr" TargetMode="External"/><Relationship Id="rId2" Type="http://schemas.openxmlformats.org/officeDocument/2006/relationships/hyperlink" Target="mailto:Eric.Nuss@univ-montp2.fr" TargetMode="External"/><Relationship Id="rId16" Type="http://schemas.openxmlformats.org/officeDocument/2006/relationships/hyperlink" Target="mailto:Antoine.Touboul@ies.univ-montp2.fr" TargetMode="External"/><Relationship Id="rId20" Type="http://schemas.openxmlformats.org/officeDocument/2006/relationships/hyperlink" Target="mailto:npmai@vnsc.org.vn" TargetMode="External"/><Relationship Id="rId1" Type="http://schemas.openxmlformats.org/officeDocument/2006/relationships/hyperlink" Target="mailto:Damien.Gratadour@obspm.fr" TargetMode="External"/><Relationship Id="rId6" Type="http://schemas.openxmlformats.org/officeDocument/2006/relationships/hyperlink" Target="mailto:Benoit.Mosser@obspm.fr" TargetMode="External"/><Relationship Id="rId11" Type="http://schemas.openxmlformats.org/officeDocument/2006/relationships/hyperlink" Target="mailto:Frederic.Saigne@ies.univ-montp2.fr" TargetMode="External"/><Relationship Id="rId5" Type="http://schemas.openxmlformats.org/officeDocument/2006/relationships/hyperlink" Target="mailto:Yannick.Giraud-Heraud@apc.univ-paris-diderot.fr" TargetMode="External"/><Relationship Id="rId15" Type="http://schemas.openxmlformats.org/officeDocument/2006/relationships/hyperlink" Target="mailto:Jerome.Boch@politech.univ-montp2.fr" TargetMode="External"/><Relationship Id="rId10" Type="http://schemas.openxmlformats.org/officeDocument/2006/relationships/hyperlink" Target="mailto:Daniel.Rouan@obspm.fr" TargetMode="External"/><Relationship Id="rId19" Type="http://schemas.openxmlformats.org/officeDocument/2006/relationships/hyperlink" Target="mailto:Alain.Doressoundiram@obspm.fr" TargetMode="External"/><Relationship Id="rId4" Type="http://schemas.openxmlformats.org/officeDocument/2006/relationships/hyperlink" Target="mailto:Frederic.Geniet@univ-montp2.fr" TargetMode="External"/><Relationship Id="rId9" Type="http://schemas.openxmlformats.org/officeDocument/2006/relationships/hyperlink" Target="mailto:jean-laurent.dournaux@obspm.fr" TargetMode="External"/><Relationship Id="rId14" Type="http://schemas.openxmlformats.org/officeDocument/2006/relationships/hyperlink" Target="mailto:Denis.Puy@univ-montp2.fr" TargetMode="External"/><Relationship Id="rId22" Type="http://schemas.openxmlformats.org/officeDocument/2006/relationships/hyperlink" Target="mailto:ntthao@vnsc.org.v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tthao@vnsc.org.vn" TargetMode="External"/><Relationship Id="rId2" Type="http://schemas.openxmlformats.org/officeDocument/2006/relationships/hyperlink" Target="mailto:txhung@vnsc.org.vn" TargetMode="External"/><Relationship Id="rId1" Type="http://schemas.openxmlformats.org/officeDocument/2006/relationships/hyperlink" Target="mailto:npmai@vnsc.org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9"/>
  <sheetViews>
    <sheetView tabSelected="1" topLeftCell="A46" workbookViewId="0">
      <selection activeCell="E79" sqref="E79"/>
    </sheetView>
  </sheetViews>
  <sheetFormatPr defaultColWidth="11" defaultRowHeight="12.75"/>
  <cols>
    <col min="1" max="1" width="14" customWidth="1"/>
    <col min="2" max="2" width="13.375" customWidth="1"/>
    <col min="3" max="3" width="5.875" customWidth="1"/>
    <col min="4" max="4" width="8.25" customWidth="1"/>
    <col min="5" max="5" width="20.375" customWidth="1"/>
    <col min="6" max="6" width="23.25" customWidth="1"/>
    <col min="7" max="7" width="18.125" customWidth="1"/>
    <col min="8" max="8" width="20.125" customWidth="1"/>
    <col min="9" max="9" width="38.875" style="1" customWidth="1"/>
  </cols>
  <sheetData>
    <row r="1" spans="1:12" ht="16.5" thickBot="1">
      <c r="A1" s="4" t="s">
        <v>223</v>
      </c>
      <c r="B1" s="4" t="s">
        <v>224</v>
      </c>
      <c r="C1" s="4" t="s">
        <v>385</v>
      </c>
      <c r="D1" s="4" t="s">
        <v>331</v>
      </c>
      <c r="E1" s="4" t="s">
        <v>225</v>
      </c>
      <c r="F1" s="4" t="s">
        <v>226</v>
      </c>
      <c r="G1" s="4" t="s">
        <v>365</v>
      </c>
      <c r="H1" s="4" t="s">
        <v>267</v>
      </c>
      <c r="I1" s="75" t="s">
        <v>254</v>
      </c>
      <c r="J1" s="45"/>
      <c r="K1" s="45"/>
      <c r="L1" s="45"/>
    </row>
    <row r="2" spans="1:12" ht="30.75" thickBot="1">
      <c r="A2" s="5" t="s">
        <v>327</v>
      </c>
      <c r="B2" s="5" t="s">
        <v>389</v>
      </c>
      <c r="C2" s="5"/>
      <c r="D2" s="5" t="s">
        <v>332</v>
      </c>
      <c r="E2" s="5" t="s">
        <v>111</v>
      </c>
      <c r="F2" s="5" t="s">
        <v>390</v>
      </c>
      <c r="G2" s="5"/>
      <c r="H2" s="5" t="s">
        <v>255</v>
      </c>
      <c r="I2" s="17" t="s">
        <v>400</v>
      </c>
    </row>
    <row r="3" spans="1:12" ht="30.75" thickBot="1">
      <c r="A3" s="5" t="s">
        <v>356</v>
      </c>
      <c r="B3" s="5" t="s">
        <v>357</v>
      </c>
      <c r="C3" s="5"/>
      <c r="D3" s="5" t="s">
        <v>251</v>
      </c>
      <c r="E3" s="5" t="s">
        <v>297</v>
      </c>
      <c r="F3" s="5" t="s">
        <v>337</v>
      </c>
      <c r="G3" s="5" t="s">
        <v>358</v>
      </c>
      <c r="H3" s="5" t="s">
        <v>333</v>
      </c>
      <c r="I3" s="17" t="s">
        <v>388</v>
      </c>
    </row>
    <row r="4" spans="1:12" ht="30.75" thickBot="1">
      <c r="A4" s="5" t="s">
        <v>530</v>
      </c>
      <c r="B4" s="5" t="s">
        <v>531</v>
      </c>
      <c r="C4" s="5"/>
      <c r="D4" s="5" t="s">
        <v>532</v>
      </c>
      <c r="E4" s="5" t="s">
        <v>533</v>
      </c>
      <c r="F4" s="5" t="s">
        <v>43</v>
      </c>
      <c r="G4" s="5" t="s">
        <v>534</v>
      </c>
      <c r="H4" s="5" t="s">
        <v>474</v>
      </c>
      <c r="I4" s="77" t="s">
        <v>535</v>
      </c>
    </row>
    <row r="5" spans="1:12" ht="30.75" thickBot="1">
      <c r="A5" s="5" t="s">
        <v>154</v>
      </c>
      <c r="B5" s="5" t="s">
        <v>155</v>
      </c>
      <c r="C5" s="5"/>
      <c r="D5" s="5" t="s">
        <v>316</v>
      </c>
      <c r="E5" s="5" t="s">
        <v>350</v>
      </c>
      <c r="F5" s="5" t="s">
        <v>337</v>
      </c>
      <c r="G5" s="5" t="s">
        <v>353</v>
      </c>
      <c r="H5" s="5" t="s">
        <v>256</v>
      </c>
      <c r="I5" s="17" t="s">
        <v>319</v>
      </c>
    </row>
    <row r="6" spans="1:12" ht="30.75" thickBot="1">
      <c r="A6" s="5" t="s">
        <v>412</v>
      </c>
      <c r="B6" s="5" t="s">
        <v>354</v>
      </c>
      <c r="C6" s="5"/>
      <c r="D6" s="5" t="s">
        <v>253</v>
      </c>
      <c r="E6" s="5" t="s">
        <v>432</v>
      </c>
      <c r="F6" s="5" t="s">
        <v>337</v>
      </c>
      <c r="G6" s="5" t="s">
        <v>353</v>
      </c>
      <c r="H6" s="5" t="s">
        <v>457</v>
      </c>
      <c r="I6" s="17" t="s">
        <v>311</v>
      </c>
    </row>
    <row r="7" spans="1:12" ht="15.95" customHeight="1" thickBot="1">
      <c r="A7" s="6" t="s">
        <v>310</v>
      </c>
      <c r="B7" s="6" t="s">
        <v>234</v>
      </c>
      <c r="C7" s="6"/>
      <c r="D7" s="6" t="s">
        <v>90</v>
      </c>
      <c r="E7" s="6" t="s">
        <v>257</v>
      </c>
      <c r="F7" s="6" t="s">
        <v>211</v>
      </c>
      <c r="G7" s="5" t="s">
        <v>89</v>
      </c>
      <c r="H7" s="5" t="s">
        <v>312</v>
      </c>
      <c r="I7" s="7" t="s">
        <v>384</v>
      </c>
    </row>
    <row r="8" spans="1:12" ht="15.75" thickBot="1">
      <c r="A8" s="5" t="s">
        <v>141</v>
      </c>
      <c r="B8" s="5" t="s">
        <v>142</v>
      </c>
      <c r="C8" s="5"/>
      <c r="D8" s="5" t="s">
        <v>332</v>
      </c>
      <c r="E8" s="5" t="s">
        <v>458</v>
      </c>
      <c r="F8" s="5" t="s">
        <v>143</v>
      </c>
      <c r="G8" s="5"/>
      <c r="H8" s="5" t="s">
        <v>258</v>
      </c>
      <c r="I8" s="17" t="s">
        <v>199</v>
      </c>
    </row>
    <row r="9" spans="1:12" ht="15.75" thickBot="1">
      <c r="A9" s="5" t="s">
        <v>366</v>
      </c>
      <c r="B9" s="5" t="s">
        <v>168</v>
      </c>
      <c r="C9" s="5"/>
      <c r="D9" s="5" t="s">
        <v>209</v>
      </c>
      <c r="E9" s="5" t="s">
        <v>259</v>
      </c>
      <c r="F9" s="5" t="s">
        <v>169</v>
      </c>
      <c r="G9" s="5"/>
      <c r="H9" s="5"/>
      <c r="I9" s="17" t="s">
        <v>201</v>
      </c>
    </row>
    <row r="10" spans="1:12" ht="30.75" thickBot="1">
      <c r="A10" s="5" t="s">
        <v>359</v>
      </c>
      <c r="B10" s="5" t="s">
        <v>360</v>
      </c>
      <c r="C10" s="5"/>
      <c r="D10" s="5" t="s">
        <v>436</v>
      </c>
      <c r="E10" s="5" t="s">
        <v>297</v>
      </c>
      <c r="F10" s="5" t="s">
        <v>337</v>
      </c>
      <c r="G10" s="5" t="s">
        <v>358</v>
      </c>
      <c r="H10" s="5" t="s">
        <v>261</v>
      </c>
      <c r="I10" s="17" t="s">
        <v>351</v>
      </c>
    </row>
    <row r="11" spans="1:12" ht="15.95" customHeight="1" thickBot="1">
      <c r="A11" s="5" t="s">
        <v>461</v>
      </c>
      <c r="B11" s="5" t="s">
        <v>555</v>
      </c>
      <c r="C11" s="5"/>
      <c r="D11" s="5" t="s">
        <v>556</v>
      </c>
      <c r="E11" s="5" t="s">
        <v>557</v>
      </c>
      <c r="F11" s="5" t="s">
        <v>390</v>
      </c>
      <c r="G11" s="5"/>
      <c r="H11" s="5" t="s">
        <v>470</v>
      </c>
      <c r="I11" s="77" t="s">
        <v>558</v>
      </c>
    </row>
    <row r="12" spans="1:12" ht="30.75" thickBot="1">
      <c r="A12" s="5" t="s">
        <v>63</v>
      </c>
      <c r="B12" s="5" t="s">
        <v>64</v>
      </c>
      <c r="C12" s="5"/>
      <c r="D12" s="5" t="s">
        <v>65</v>
      </c>
      <c r="E12" s="5" t="s">
        <v>66</v>
      </c>
      <c r="F12" s="5" t="s">
        <v>67</v>
      </c>
      <c r="G12" s="5"/>
      <c r="H12" s="5" t="s">
        <v>68</v>
      </c>
      <c r="I12" s="18" t="s">
        <v>69</v>
      </c>
    </row>
    <row r="13" spans="1:12" ht="30.75" thickBot="1">
      <c r="A13" s="5" t="s">
        <v>170</v>
      </c>
      <c r="B13" s="5" t="s">
        <v>391</v>
      </c>
      <c r="C13" s="5"/>
      <c r="D13" s="5" t="s">
        <v>157</v>
      </c>
      <c r="E13" s="5" t="s">
        <v>156</v>
      </c>
      <c r="F13" s="5" t="s">
        <v>390</v>
      </c>
      <c r="G13" s="5"/>
      <c r="H13" s="5" t="s">
        <v>387</v>
      </c>
      <c r="I13" s="17" t="s">
        <v>401</v>
      </c>
    </row>
    <row r="14" spans="1:12" ht="15.75" thickBot="1">
      <c r="A14" s="5" t="s">
        <v>476</v>
      </c>
      <c r="B14" s="5" t="s">
        <v>477</v>
      </c>
      <c r="C14" s="5"/>
      <c r="D14" s="5" t="s">
        <v>483</v>
      </c>
      <c r="E14" s="5" t="s">
        <v>484</v>
      </c>
      <c r="F14" s="5" t="s">
        <v>43</v>
      </c>
      <c r="G14" s="5" t="s">
        <v>486</v>
      </c>
      <c r="H14" s="5" t="s">
        <v>474</v>
      </c>
      <c r="I14" s="77" t="s">
        <v>478</v>
      </c>
    </row>
    <row r="15" spans="1:12" ht="30.75" thickBot="1">
      <c r="A15" s="5" t="s">
        <v>216</v>
      </c>
      <c r="B15" s="5" t="s">
        <v>217</v>
      </c>
      <c r="C15" s="5"/>
      <c r="D15" s="5" t="s">
        <v>322</v>
      </c>
      <c r="E15" s="5" t="s">
        <v>323</v>
      </c>
      <c r="F15" s="5" t="s">
        <v>324</v>
      </c>
      <c r="G15" s="5"/>
      <c r="H15" s="5" t="s">
        <v>325</v>
      </c>
      <c r="I15" s="18" t="s">
        <v>326</v>
      </c>
    </row>
    <row r="16" spans="1:12" ht="15.75" thickBot="1">
      <c r="A16" s="5" t="s">
        <v>170</v>
      </c>
      <c r="B16" s="5" t="s">
        <v>392</v>
      </c>
      <c r="C16" s="5"/>
      <c r="D16" s="5" t="s">
        <v>32</v>
      </c>
      <c r="E16" s="5" t="s">
        <v>431</v>
      </c>
      <c r="F16" s="5" t="s">
        <v>390</v>
      </c>
      <c r="G16" s="5"/>
      <c r="H16" s="5" t="s">
        <v>108</v>
      </c>
      <c r="I16" s="17" t="s">
        <v>87</v>
      </c>
    </row>
    <row r="17" spans="1:9" ht="15.95" customHeight="1" thickBot="1">
      <c r="A17" s="5" t="s">
        <v>101</v>
      </c>
      <c r="B17" s="5" t="s">
        <v>102</v>
      </c>
      <c r="C17" s="5"/>
      <c r="D17" s="5" t="s">
        <v>32</v>
      </c>
      <c r="E17" s="5" t="s">
        <v>363</v>
      </c>
      <c r="F17" s="5" t="s">
        <v>103</v>
      </c>
      <c r="G17" s="5" t="s">
        <v>353</v>
      </c>
      <c r="H17" s="5" t="s">
        <v>255</v>
      </c>
      <c r="I17" s="17" t="s">
        <v>318</v>
      </c>
    </row>
    <row r="18" spans="1:9" ht="30.75" thickBot="1">
      <c r="A18" s="6" t="s">
        <v>364</v>
      </c>
      <c r="B18" s="6" t="s">
        <v>91</v>
      </c>
      <c r="C18" s="6"/>
      <c r="D18" s="6" t="s">
        <v>92</v>
      </c>
      <c r="E18" s="5" t="s">
        <v>297</v>
      </c>
      <c r="F18" s="6" t="s">
        <v>211</v>
      </c>
      <c r="G18" s="5" t="s">
        <v>89</v>
      </c>
      <c r="H18" s="5" t="s">
        <v>455</v>
      </c>
      <c r="I18" s="7" t="s">
        <v>140</v>
      </c>
    </row>
    <row r="19" spans="1:9" ht="30.75" thickBot="1">
      <c r="A19" s="5" t="s">
        <v>361</v>
      </c>
      <c r="B19" s="5" t="s">
        <v>467</v>
      </c>
      <c r="C19" s="5"/>
      <c r="D19" s="5" t="s">
        <v>321</v>
      </c>
      <c r="E19" s="5" t="s">
        <v>347</v>
      </c>
      <c r="F19" s="5" t="s">
        <v>337</v>
      </c>
      <c r="G19" s="5" t="s">
        <v>353</v>
      </c>
      <c r="H19" s="5" t="s">
        <v>256</v>
      </c>
      <c r="I19" s="18" t="s">
        <v>346</v>
      </c>
    </row>
    <row r="20" spans="1:9" ht="30.75" thickBot="1">
      <c r="A20" s="6" t="s">
        <v>203</v>
      </c>
      <c r="B20" s="6" t="s">
        <v>204</v>
      </c>
      <c r="C20" s="6"/>
      <c r="D20" s="6" t="s">
        <v>32</v>
      </c>
      <c r="E20" s="6" t="s">
        <v>432</v>
      </c>
      <c r="F20" s="6" t="s">
        <v>367</v>
      </c>
      <c r="G20" s="5" t="s">
        <v>353</v>
      </c>
      <c r="H20" s="6" t="s">
        <v>368</v>
      </c>
      <c r="I20" s="7" t="s">
        <v>399</v>
      </c>
    </row>
    <row r="21" spans="1:9" ht="15.95" customHeight="1" thickBot="1">
      <c r="A21" s="5" t="s">
        <v>468</v>
      </c>
      <c r="B21" s="5" t="s">
        <v>469</v>
      </c>
      <c r="C21" s="5"/>
      <c r="D21" s="5" t="s">
        <v>32</v>
      </c>
      <c r="E21" s="5" t="s">
        <v>432</v>
      </c>
      <c r="F21" s="5" t="s">
        <v>337</v>
      </c>
      <c r="G21" s="5" t="s">
        <v>353</v>
      </c>
      <c r="H21" s="5" t="s">
        <v>256</v>
      </c>
      <c r="I21" s="17" t="s">
        <v>317</v>
      </c>
    </row>
    <row r="22" spans="1:9" ht="15.95" customHeight="1" thickBot="1">
      <c r="A22" s="5" t="s">
        <v>74</v>
      </c>
      <c r="B22" s="5" t="s">
        <v>75</v>
      </c>
      <c r="C22" s="5"/>
      <c r="D22" s="5"/>
      <c r="E22" s="5" t="s">
        <v>78</v>
      </c>
      <c r="F22" s="5" t="s">
        <v>76</v>
      </c>
      <c r="G22" s="5"/>
      <c r="H22" s="5"/>
      <c r="I22" s="17" t="s">
        <v>77</v>
      </c>
    </row>
    <row r="23" spans="1:9" ht="15.95" customHeight="1" thickBot="1">
      <c r="A23" s="6" t="s">
        <v>10</v>
      </c>
      <c r="B23" s="6" t="s">
        <v>9</v>
      </c>
      <c r="C23" s="6"/>
      <c r="D23" s="6" t="s">
        <v>123</v>
      </c>
      <c r="E23" s="6" t="s">
        <v>11</v>
      </c>
      <c r="F23" s="6" t="s">
        <v>12</v>
      </c>
      <c r="G23" s="28" t="s">
        <v>125</v>
      </c>
      <c r="H23" s="6" t="s">
        <v>124</v>
      </c>
      <c r="I23" s="27" t="s">
        <v>71</v>
      </c>
    </row>
    <row r="24" spans="1:9" ht="15.75" thickBot="1">
      <c r="A24" s="5" t="s">
        <v>413</v>
      </c>
      <c r="B24" s="5" t="s">
        <v>414</v>
      </c>
      <c r="C24" s="5"/>
      <c r="D24" s="5" t="s">
        <v>341</v>
      </c>
      <c r="E24" s="5" t="s">
        <v>369</v>
      </c>
      <c r="F24" s="5" t="s">
        <v>337</v>
      </c>
      <c r="G24" s="5" t="s">
        <v>355</v>
      </c>
      <c r="H24" s="5" t="s">
        <v>260</v>
      </c>
      <c r="I24" s="17" t="s">
        <v>382</v>
      </c>
    </row>
    <row r="25" spans="1:9" ht="30.75" thickBot="1">
      <c r="A25" s="5" t="s">
        <v>145</v>
      </c>
      <c r="B25" s="5" t="s">
        <v>146</v>
      </c>
      <c r="C25" s="5"/>
      <c r="D25" s="5" t="s">
        <v>147</v>
      </c>
      <c r="E25" s="5" t="s">
        <v>148</v>
      </c>
      <c r="F25" s="5" t="s">
        <v>147</v>
      </c>
      <c r="G25" s="5"/>
      <c r="H25" s="5" t="s">
        <v>426</v>
      </c>
      <c r="I25" s="17" t="s">
        <v>313</v>
      </c>
    </row>
    <row r="26" spans="1:9" ht="30.75" thickBot="1">
      <c r="A26" s="5" t="s">
        <v>170</v>
      </c>
      <c r="B26" s="5" t="s">
        <v>55</v>
      </c>
      <c r="C26" s="5"/>
      <c r="D26" s="5" t="s">
        <v>315</v>
      </c>
      <c r="E26" s="5" t="s">
        <v>61</v>
      </c>
      <c r="F26" s="5" t="s">
        <v>305</v>
      </c>
      <c r="G26" s="5"/>
      <c r="H26" s="5" t="s">
        <v>370</v>
      </c>
      <c r="I26" s="17" t="s">
        <v>72</v>
      </c>
    </row>
    <row r="27" spans="1:9" ht="30.75" thickBot="1">
      <c r="A27" s="5" t="s">
        <v>461</v>
      </c>
      <c r="B27" s="5" t="s">
        <v>462</v>
      </c>
      <c r="C27" s="5"/>
      <c r="D27" s="5" t="s">
        <v>252</v>
      </c>
      <c r="E27" s="5" t="s">
        <v>297</v>
      </c>
      <c r="F27" s="5" t="s">
        <v>463</v>
      </c>
      <c r="G27" s="5"/>
      <c r="H27" s="5" t="s">
        <v>371</v>
      </c>
      <c r="I27" s="17" t="s">
        <v>235</v>
      </c>
    </row>
    <row r="28" spans="1:9" ht="15.75" thickBot="1">
      <c r="A28" s="5" t="s">
        <v>152</v>
      </c>
      <c r="B28" s="5" t="s">
        <v>415</v>
      </c>
      <c r="C28" s="5"/>
      <c r="D28" s="5" t="s">
        <v>251</v>
      </c>
      <c r="E28" s="5" t="s">
        <v>372</v>
      </c>
      <c r="F28" s="5" t="s">
        <v>337</v>
      </c>
      <c r="G28" s="5" t="s">
        <v>358</v>
      </c>
      <c r="H28" s="5" t="s">
        <v>109</v>
      </c>
      <c r="I28" s="17" t="s">
        <v>198</v>
      </c>
    </row>
    <row r="29" spans="1:9" ht="30.75" thickBot="1">
      <c r="A29" s="5" t="s">
        <v>461</v>
      </c>
      <c r="B29" s="5" t="s">
        <v>542</v>
      </c>
      <c r="C29" s="5"/>
      <c r="D29" s="5" t="s">
        <v>483</v>
      </c>
      <c r="E29" s="5" t="s">
        <v>533</v>
      </c>
      <c r="F29" s="5" t="s">
        <v>43</v>
      </c>
      <c r="G29" s="5" t="s">
        <v>537</v>
      </c>
      <c r="H29" s="5" t="s">
        <v>474</v>
      </c>
      <c r="I29" s="77" t="s">
        <v>543</v>
      </c>
    </row>
    <row r="30" spans="1:9" ht="15.75" thickBot="1">
      <c r="A30" s="5" t="s">
        <v>393</v>
      </c>
      <c r="B30" s="5" t="s">
        <v>394</v>
      </c>
      <c r="C30" s="5"/>
      <c r="D30" s="5" t="s">
        <v>32</v>
      </c>
      <c r="E30" s="5" t="s">
        <v>373</v>
      </c>
      <c r="F30" s="5" t="s">
        <v>390</v>
      </c>
      <c r="G30" s="5"/>
      <c r="H30" s="5" t="s">
        <v>377</v>
      </c>
      <c r="I30" s="25" t="s">
        <v>340</v>
      </c>
    </row>
    <row r="31" spans="1:9" ht="30.75" thickBot="1">
      <c r="A31" s="6" t="s">
        <v>308</v>
      </c>
      <c r="B31" s="6" t="s">
        <v>309</v>
      </c>
      <c r="C31" s="6"/>
      <c r="D31" s="6" t="s">
        <v>33</v>
      </c>
      <c r="E31" s="6" t="s">
        <v>432</v>
      </c>
      <c r="F31" s="6" t="s">
        <v>211</v>
      </c>
      <c r="G31" s="5" t="s">
        <v>89</v>
      </c>
      <c r="H31" s="5" t="s">
        <v>454</v>
      </c>
      <c r="I31" s="26" t="s">
        <v>202</v>
      </c>
    </row>
    <row r="32" spans="1:9" ht="15.75" thickBot="1">
      <c r="A32" s="6" t="s">
        <v>128</v>
      </c>
      <c r="B32" s="6" t="s">
        <v>129</v>
      </c>
      <c r="C32" s="6"/>
      <c r="D32" s="6"/>
      <c r="E32" s="6" t="s">
        <v>130</v>
      </c>
      <c r="F32" s="6" t="s">
        <v>131</v>
      </c>
      <c r="G32" s="5"/>
      <c r="H32" s="5" t="s">
        <v>132</v>
      </c>
      <c r="I32" s="7" t="s">
        <v>133</v>
      </c>
    </row>
    <row r="33" spans="1:9" ht="30.75" thickBot="1">
      <c r="A33" s="5" t="s">
        <v>416</v>
      </c>
      <c r="B33" s="5" t="s">
        <v>80</v>
      </c>
      <c r="C33" s="5"/>
      <c r="D33" s="5" t="s">
        <v>32</v>
      </c>
      <c r="E33" s="5" t="s">
        <v>230</v>
      </c>
      <c r="F33" s="5" t="s">
        <v>337</v>
      </c>
      <c r="G33" s="5" t="s">
        <v>353</v>
      </c>
      <c r="H33" s="5" t="s">
        <v>256</v>
      </c>
      <c r="I33" s="17" t="s">
        <v>402</v>
      </c>
    </row>
    <row r="34" spans="1:9" ht="15.75" thickBot="1">
      <c r="A34" s="5" t="s">
        <v>395</v>
      </c>
      <c r="B34" s="5" t="s">
        <v>396</v>
      </c>
      <c r="C34" s="5"/>
      <c r="D34" s="5" t="s">
        <v>332</v>
      </c>
      <c r="E34" s="5" t="s">
        <v>349</v>
      </c>
      <c r="F34" s="5" t="s">
        <v>390</v>
      </c>
      <c r="G34" s="5"/>
      <c r="H34" s="5" t="s">
        <v>387</v>
      </c>
      <c r="I34" s="17" t="s">
        <v>352</v>
      </c>
    </row>
    <row r="35" spans="1:9" ht="30.75" thickBot="1">
      <c r="A35" s="5" t="s">
        <v>81</v>
      </c>
      <c r="B35" s="5" t="s">
        <v>98</v>
      </c>
      <c r="C35" s="5"/>
      <c r="D35" s="5" t="s">
        <v>348</v>
      </c>
      <c r="E35" s="5" t="s">
        <v>350</v>
      </c>
      <c r="F35" s="5" t="s">
        <v>337</v>
      </c>
      <c r="G35" s="5" t="s">
        <v>353</v>
      </c>
      <c r="H35" s="5" t="s">
        <v>256</v>
      </c>
      <c r="I35" s="17" t="s">
        <v>320</v>
      </c>
    </row>
    <row r="36" spans="1:9" ht="30.75" thickBot="1">
      <c r="A36" s="5" t="s">
        <v>152</v>
      </c>
      <c r="B36" s="5" t="s">
        <v>153</v>
      </c>
      <c r="C36" s="5"/>
      <c r="D36" s="5" t="s">
        <v>56</v>
      </c>
      <c r="E36" s="5" t="s">
        <v>57</v>
      </c>
      <c r="F36" s="5" t="s">
        <v>390</v>
      </c>
      <c r="G36" s="5"/>
      <c r="H36" s="5" t="s">
        <v>110</v>
      </c>
      <c r="I36" s="17" t="s">
        <v>335</v>
      </c>
    </row>
    <row r="37" spans="1:9" ht="30.75" thickBot="1">
      <c r="A37" s="5" t="s">
        <v>510</v>
      </c>
      <c r="B37" s="5" t="s">
        <v>511</v>
      </c>
      <c r="C37" s="5"/>
      <c r="D37" s="5" t="s">
        <v>529</v>
      </c>
      <c r="E37" s="5" t="s">
        <v>484</v>
      </c>
      <c r="F37" s="5" t="s">
        <v>43</v>
      </c>
      <c r="G37" s="5" t="s">
        <v>485</v>
      </c>
      <c r="H37" s="5" t="s">
        <v>512</v>
      </c>
      <c r="I37" s="77" t="s">
        <v>513</v>
      </c>
    </row>
    <row r="38" spans="1:9" ht="30.75" thickBot="1">
      <c r="A38" s="5" t="s">
        <v>549</v>
      </c>
      <c r="B38" s="5" t="s">
        <v>550</v>
      </c>
      <c r="C38" s="5"/>
      <c r="D38" s="5" t="s">
        <v>529</v>
      </c>
      <c r="E38" s="5" t="s">
        <v>484</v>
      </c>
      <c r="F38" s="5" t="s">
        <v>551</v>
      </c>
      <c r="G38" s="5" t="s">
        <v>485</v>
      </c>
      <c r="H38" s="5" t="s">
        <v>553</v>
      </c>
      <c r="I38" s="77" t="s">
        <v>552</v>
      </c>
    </row>
    <row r="39" spans="1:9" ht="30.75" thickBot="1">
      <c r="A39" s="5" t="s">
        <v>99</v>
      </c>
      <c r="B39" s="5" t="s">
        <v>100</v>
      </c>
      <c r="C39" s="5"/>
      <c r="D39" s="5" t="s">
        <v>321</v>
      </c>
      <c r="E39" s="5" t="s">
        <v>31</v>
      </c>
      <c r="F39" s="5" t="s">
        <v>337</v>
      </c>
      <c r="G39" s="5" t="s">
        <v>353</v>
      </c>
      <c r="H39" s="5" t="s">
        <v>256</v>
      </c>
      <c r="I39" s="17" t="s">
        <v>339</v>
      </c>
    </row>
    <row r="40" spans="1:9" ht="30.75" thickBot="1">
      <c r="A40" s="6" t="s">
        <v>17</v>
      </c>
      <c r="B40" s="6" t="s">
        <v>18</v>
      </c>
      <c r="C40" s="28"/>
      <c r="D40" s="6" t="s">
        <v>19</v>
      </c>
      <c r="E40" s="6" t="s">
        <v>20</v>
      </c>
      <c r="F40" s="6" t="s">
        <v>21</v>
      </c>
      <c r="G40" s="28"/>
      <c r="H40" s="6" t="s">
        <v>470</v>
      </c>
      <c r="I40" s="76" t="s">
        <v>471</v>
      </c>
    </row>
    <row r="41" spans="1:9" ht="30.75" thickBot="1">
      <c r="A41" s="5" t="s">
        <v>116</v>
      </c>
      <c r="B41" s="5" t="s">
        <v>115</v>
      </c>
      <c r="C41" s="5"/>
      <c r="D41" s="5"/>
      <c r="E41" s="5" t="s">
        <v>118</v>
      </c>
      <c r="F41" s="5" t="s">
        <v>117</v>
      </c>
      <c r="G41" s="5"/>
      <c r="H41" s="5"/>
      <c r="I41" s="18" t="s">
        <v>70</v>
      </c>
    </row>
    <row r="42" spans="1:9" ht="30.75" thickBot="1">
      <c r="A42" s="5" t="s">
        <v>104</v>
      </c>
      <c r="B42" s="5" t="s">
        <v>460</v>
      </c>
      <c r="C42" s="5"/>
      <c r="D42" s="5" t="s">
        <v>32</v>
      </c>
      <c r="E42" s="5" t="s">
        <v>231</v>
      </c>
      <c r="F42" s="5" t="s">
        <v>103</v>
      </c>
      <c r="G42" s="5" t="s">
        <v>353</v>
      </c>
      <c r="H42" s="5" t="s">
        <v>232</v>
      </c>
      <c r="I42" s="17" t="s">
        <v>336</v>
      </c>
    </row>
    <row r="43" spans="1:9" ht="30.75" thickBot="1">
      <c r="A43" s="5" t="s">
        <v>472</v>
      </c>
      <c r="B43" s="5" t="s">
        <v>473</v>
      </c>
      <c r="C43" s="5"/>
      <c r="D43" s="5" t="s">
        <v>483</v>
      </c>
      <c r="E43" s="5" t="s">
        <v>484</v>
      </c>
      <c r="F43" s="5" t="s">
        <v>43</v>
      </c>
      <c r="G43" s="5" t="s">
        <v>485</v>
      </c>
      <c r="H43" s="5" t="s">
        <v>474</v>
      </c>
      <c r="I43" s="77" t="s">
        <v>475</v>
      </c>
    </row>
    <row r="44" spans="1:9" ht="30.75" thickBot="1">
      <c r="A44" s="5" t="s">
        <v>538</v>
      </c>
      <c r="B44" s="5" t="s">
        <v>536</v>
      </c>
      <c r="C44" s="5"/>
      <c r="D44" s="5" t="s">
        <v>483</v>
      </c>
      <c r="E44" s="5" t="s">
        <v>533</v>
      </c>
      <c r="F44" s="5" t="s">
        <v>43</v>
      </c>
      <c r="G44" s="5" t="s">
        <v>537</v>
      </c>
      <c r="H44" s="5" t="s">
        <v>474</v>
      </c>
      <c r="I44" s="77" t="s">
        <v>539</v>
      </c>
    </row>
    <row r="45" spans="1:9" ht="30.75" thickBot="1">
      <c r="A45" s="5" t="s">
        <v>144</v>
      </c>
      <c r="B45" s="5" t="s">
        <v>166</v>
      </c>
      <c r="C45" s="5"/>
      <c r="D45" s="5" t="s">
        <v>341</v>
      </c>
      <c r="E45" s="5" t="s">
        <v>165</v>
      </c>
      <c r="F45" s="5" t="s">
        <v>337</v>
      </c>
      <c r="G45" s="5" t="s">
        <v>355</v>
      </c>
      <c r="H45" s="5" t="s">
        <v>260</v>
      </c>
      <c r="I45" s="17" t="s">
        <v>200</v>
      </c>
    </row>
    <row r="46" spans="1:9" ht="30.75" thickBot="1">
      <c r="A46" s="5" t="s">
        <v>472</v>
      </c>
      <c r="B46" s="5" t="s">
        <v>540</v>
      </c>
      <c r="C46" s="5"/>
      <c r="D46" s="5" t="s">
        <v>483</v>
      </c>
      <c r="E46" s="5" t="s">
        <v>533</v>
      </c>
      <c r="F46" s="5" t="s">
        <v>43</v>
      </c>
      <c r="G46" s="5" t="s">
        <v>537</v>
      </c>
      <c r="H46" s="5" t="s">
        <v>474</v>
      </c>
      <c r="I46" s="77" t="s">
        <v>541</v>
      </c>
    </row>
    <row r="47" spans="1:9" ht="15" customHeight="1" thickBot="1">
      <c r="A47" s="6" t="s">
        <v>263</v>
      </c>
      <c r="B47" s="6" t="s">
        <v>264</v>
      </c>
      <c r="C47" s="6"/>
      <c r="D47" s="6" t="s">
        <v>383</v>
      </c>
      <c r="E47" s="6" t="s">
        <v>374</v>
      </c>
      <c r="F47" s="6" t="s">
        <v>375</v>
      </c>
      <c r="G47" s="6" t="s">
        <v>456</v>
      </c>
      <c r="H47" s="6" t="s">
        <v>376</v>
      </c>
      <c r="I47" s="27" t="s">
        <v>262</v>
      </c>
    </row>
    <row r="56" spans="1:9" ht="13.5" thickBot="1"/>
    <row r="57" spans="1:9" ht="23.1" customHeight="1" thickBot="1">
      <c r="A57" s="125" t="s">
        <v>138</v>
      </c>
      <c r="B57" s="126"/>
      <c r="C57" s="126"/>
      <c r="D57" s="126"/>
      <c r="E57" s="126"/>
      <c r="F57" s="126"/>
      <c r="G57" s="126"/>
      <c r="H57" s="126"/>
      <c r="I57" s="127"/>
    </row>
    <row r="59" spans="1:9" ht="13.5" thickBot="1"/>
    <row r="60" spans="1:9" s="16" customFormat="1" ht="16.5" thickBot="1">
      <c r="A60" s="119" t="s">
        <v>113</v>
      </c>
      <c r="B60" s="120"/>
      <c r="C60" s="92"/>
      <c r="D60" s="92"/>
      <c r="E60" s="92"/>
      <c r="F60" s="119" t="s">
        <v>4</v>
      </c>
      <c r="G60" s="120"/>
      <c r="H60" s="92" t="s">
        <v>2</v>
      </c>
      <c r="I60" s="93" t="s">
        <v>3</v>
      </c>
    </row>
    <row r="61" spans="1:9" ht="15.75" thickBot="1">
      <c r="A61" s="121" t="s">
        <v>112</v>
      </c>
      <c r="B61" s="122"/>
      <c r="C61" s="94"/>
      <c r="D61" s="94"/>
      <c r="E61" s="111" t="s">
        <v>630</v>
      </c>
      <c r="F61" s="121"/>
      <c r="G61" s="122"/>
      <c r="H61" s="94" t="s">
        <v>342</v>
      </c>
      <c r="I61" s="95" t="s">
        <v>268</v>
      </c>
    </row>
    <row r="62" spans="1:9" ht="15.75" thickBot="1">
      <c r="A62" s="121" t="s">
        <v>429</v>
      </c>
      <c r="B62" s="122"/>
      <c r="C62" s="94"/>
      <c r="D62" s="94"/>
      <c r="E62" s="94" t="s">
        <v>430</v>
      </c>
      <c r="F62" s="121" t="s">
        <v>137</v>
      </c>
      <c r="G62" s="122"/>
      <c r="H62" s="94"/>
      <c r="I62" s="95" t="s">
        <v>289</v>
      </c>
    </row>
    <row r="63" spans="1:9" ht="15.75" thickBot="1">
      <c r="A63" s="121" t="s">
        <v>330</v>
      </c>
      <c r="B63" s="122"/>
      <c r="C63" s="94"/>
      <c r="D63" s="94"/>
      <c r="E63" s="111" t="s">
        <v>630</v>
      </c>
      <c r="F63" s="121" t="s">
        <v>627</v>
      </c>
      <c r="G63" s="122"/>
      <c r="H63" s="94" t="s">
        <v>5</v>
      </c>
      <c r="I63" s="95" t="s">
        <v>7</v>
      </c>
    </row>
    <row r="64" spans="1:9" ht="15.75" thickBot="1">
      <c r="A64" s="121" t="s">
        <v>381</v>
      </c>
      <c r="B64" s="122"/>
      <c r="C64" s="94"/>
      <c r="D64" s="94"/>
      <c r="E64" s="94" t="s">
        <v>197</v>
      </c>
      <c r="F64" s="121" t="s">
        <v>236</v>
      </c>
      <c r="G64" s="122"/>
      <c r="H64" s="94" t="s">
        <v>237</v>
      </c>
      <c r="I64" s="95" t="s">
        <v>380</v>
      </c>
    </row>
    <row r="65" spans="1:9" s="78" customFormat="1" ht="33" customHeight="1" thickBot="1">
      <c r="A65" s="123" t="s">
        <v>544</v>
      </c>
      <c r="B65" s="124"/>
      <c r="C65" s="96"/>
      <c r="D65" s="96"/>
      <c r="E65" s="96" t="s">
        <v>545</v>
      </c>
      <c r="F65" s="123" t="s">
        <v>546</v>
      </c>
      <c r="G65" s="124"/>
      <c r="H65" s="91" t="s">
        <v>482</v>
      </c>
      <c r="I65" s="98" t="s">
        <v>547</v>
      </c>
    </row>
    <row r="66" spans="1:9" s="16" customFormat="1" ht="16.5" thickBot="1">
      <c r="A66" s="121" t="s">
        <v>592</v>
      </c>
      <c r="B66" s="122"/>
      <c r="C66" s="92"/>
      <c r="D66" s="92"/>
      <c r="E66" s="92"/>
      <c r="F66" s="121" t="s">
        <v>627</v>
      </c>
      <c r="G66" s="122"/>
      <c r="H66" s="114" t="s">
        <v>490</v>
      </c>
      <c r="I66" s="108" t="s">
        <v>593</v>
      </c>
    </row>
    <row r="67" spans="1:9" s="78" customFormat="1" ht="15.95" customHeight="1" thickBot="1">
      <c r="A67" s="123" t="s">
        <v>601</v>
      </c>
      <c r="B67" s="124"/>
      <c r="C67" s="96"/>
      <c r="D67" s="96"/>
      <c r="E67" s="112" t="s">
        <v>631</v>
      </c>
      <c r="F67" s="123" t="s">
        <v>599</v>
      </c>
      <c r="G67" s="124"/>
      <c r="H67" s="91"/>
      <c r="I67" s="98" t="s">
        <v>600</v>
      </c>
    </row>
    <row r="68" spans="1:9" ht="15" customHeight="1" thickBot="1">
      <c r="A68" s="121" t="s">
        <v>488</v>
      </c>
      <c r="B68" s="122"/>
      <c r="C68" s="94"/>
      <c r="D68" s="94"/>
      <c r="E68" s="111" t="s">
        <v>628</v>
      </c>
      <c r="F68" s="121"/>
      <c r="G68" s="122"/>
      <c r="H68" s="94" t="s">
        <v>490</v>
      </c>
      <c r="I68" s="97" t="s">
        <v>491</v>
      </c>
    </row>
    <row r="69" spans="1:9" s="78" customFormat="1" ht="30.75" thickBot="1">
      <c r="A69" s="123" t="s">
        <v>479</v>
      </c>
      <c r="B69" s="124"/>
      <c r="C69" s="96"/>
      <c r="D69" s="96"/>
      <c r="E69" s="91" t="s">
        <v>480</v>
      </c>
      <c r="F69" s="123" t="s">
        <v>546</v>
      </c>
      <c r="G69" s="124"/>
      <c r="H69" s="91" t="s">
        <v>482</v>
      </c>
      <c r="I69" s="98" t="s">
        <v>481</v>
      </c>
    </row>
    <row r="70" spans="1:9" s="78" customFormat="1" ht="15.75" thickBot="1">
      <c r="A70" s="129" t="s">
        <v>596</v>
      </c>
      <c r="B70" s="130"/>
      <c r="C70" s="96"/>
      <c r="D70" s="96"/>
      <c r="E70" s="91" t="s">
        <v>629</v>
      </c>
      <c r="F70" s="131" t="s">
        <v>627</v>
      </c>
      <c r="G70" s="132"/>
      <c r="H70" s="91" t="s">
        <v>490</v>
      </c>
      <c r="I70" s="109" t="s">
        <v>597</v>
      </c>
    </row>
    <row r="71" spans="1:9" ht="15.75" thickBot="1">
      <c r="A71" s="121" t="s">
        <v>314</v>
      </c>
      <c r="B71" s="122"/>
      <c r="C71" s="94"/>
      <c r="D71" s="94"/>
      <c r="E71" s="111" t="s">
        <v>631</v>
      </c>
      <c r="F71" s="121" t="s">
        <v>627</v>
      </c>
      <c r="G71" s="122"/>
      <c r="H71" s="94" t="s">
        <v>490</v>
      </c>
      <c r="I71" s="95" t="s">
        <v>6</v>
      </c>
    </row>
    <row r="72" spans="1:9" ht="15.75" thickBot="1">
      <c r="A72" s="121" t="s">
        <v>298</v>
      </c>
      <c r="B72" s="122"/>
      <c r="C72" s="94"/>
      <c r="D72" s="94"/>
      <c r="E72" s="94" t="s">
        <v>299</v>
      </c>
      <c r="F72" s="121"/>
      <c r="G72" s="122"/>
      <c r="H72" s="94" t="s">
        <v>300</v>
      </c>
      <c r="I72" s="95" t="s">
        <v>222</v>
      </c>
    </row>
    <row r="73" spans="1:9" ht="15.75" thickBot="1">
      <c r="A73" s="129" t="s">
        <v>574</v>
      </c>
      <c r="B73" s="130"/>
      <c r="C73" s="94"/>
      <c r="D73" s="94"/>
      <c r="E73" s="94" t="s">
        <v>565</v>
      </c>
      <c r="F73" s="121"/>
      <c r="G73" s="122"/>
      <c r="H73" s="94" t="s">
        <v>566</v>
      </c>
      <c r="I73" s="48" t="s">
        <v>605</v>
      </c>
    </row>
    <row r="74" spans="1:9" ht="15.75" thickBot="1">
      <c r="A74" s="121" t="s">
        <v>343</v>
      </c>
      <c r="B74" s="122"/>
      <c r="C74" s="94"/>
      <c r="D74" s="94"/>
      <c r="E74" s="94" t="s">
        <v>344</v>
      </c>
      <c r="F74" s="121"/>
      <c r="G74" s="122"/>
      <c r="H74" s="94" t="s">
        <v>345</v>
      </c>
      <c r="I74" s="95" t="s">
        <v>487</v>
      </c>
    </row>
    <row r="75" spans="1:9" s="78" customFormat="1" ht="17.25" thickBot="1">
      <c r="A75" s="123" t="s">
        <v>602</v>
      </c>
      <c r="B75" s="124"/>
      <c r="C75" s="96"/>
      <c r="D75" s="96"/>
      <c r="E75" s="91" t="s">
        <v>545</v>
      </c>
      <c r="F75" s="131" t="s">
        <v>603</v>
      </c>
      <c r="G75" s="132"/>
      <c r="H75" s="91"/>
      <c r="I75" s="113" t="s">
        <v>604</v>
      </c>
    </row>
    <row r="76" spans="1:9" s="78" customFormat="1" ht="15.75" thickBot="1">
      <c r="A76" s="123" t="s">
        <v>594</v>
      </c>
      <c r="B76" s="124"/>
      <c r="C76" s="96"/>
      <c r="D76" s="96"/>
      <c r="E76" s="91" t="s">
        <v>629</v>
      </c>
      <c r="F76" s="121" t="s">
        <v>627</v>
      </c>
      <c r="G76" s="122"/>
      <c r="H76" s="91" t="s">
        <v>490</v>
      </c>
      <c r="I76" s="108" t="s">
        <v>595</v>
      </c>
    </row>
    <row r="77" spans="1:9" ht="15.75" thickBot="1">
      <c r="A77" s="121" t="s">
        <v>527</v>
      </c>
      <c r="B77" s="122"/>
      <c r="C77" s="94"/>
      <c r="D77" s="94"/>
      <c r="E77" s="94" t="s">
        <v>489</v>
      </c>
      <c r="F77" s="121" t="s">
        <v>627</v>
      </c>
      <c r="G77" s="122"/>
      <c r="H77" s="94" t="s">
        <v>490</v>
      </c>
      <c r="I77" s="95" t="s">
        <v>528</v>
      </c>
    </row>
    <row r="80" spans="1:9" ht="15">
      <c r="A80" s="128"/>
      <c r="B80" s="128"/>
      <c r="C80" s="128"/>
      <c r="D80" s="128"/>
      <c r="E80" s="101"/>
      <c r="F80" s="103"/>
      <c r="G80" s="103"/>
      <c r="H80" s="101"/>
      <c r="I80" s="102"/>
    </row>
    <row r="81" spans="1:9" ht="15">
      <c r="A81" s="128"/>
      <c r="B81" s="128"/>
      <c r="C81" s="128"/>
      <c r="D81" s="128"/>
      <c r="E81" s="101"/>
      <c r="F81" s="103"/>
      <c r="G81" s="103"/>
      <c r="H81" s="101"/>
      <c r="I81" s="102"/>
    </row>
    <row r="82" spans="1:9" ht="15">
      <c r="A82" s="128"/>
      <c r="B82" s="128"/>
      <c r="C82" s="128"/>
      <c r="D82" s="128"/>
      <c r="E82" s="101"/>
      <c r="F82" s="103"/>
      <c r="G82" s="103"/>
      <c r="H82" s="101"/>
      <c r="I82" s="102"/>
    </row>
    <row r="83" spans="1:9" ht="15">
      <c r="A83" s="128"/>
      <c r="B83" s="128"/>
      <c r="C83" s="128"/>
      <c r="D83" s="128"/>
      <c r="E83" s="101"/>
      <c r="F83" s="103"/>
      <c r="G83" s="103"/>
      <c r="H83" s="101"/>
      <c r="I83" s="102"/>
    </row>
    <row r="84" spans="1:9" ht="15">
      <c r="A84" s="128"/>
      <c r="B84" s="128"/>
      <c r="C84" s="128"/>
      <c r="D84" s="128"/>
      <c r="E84" s="101"/>
      <c r="F84" s="103"/>
      <c r="G84" s="103"/>
      <c r="H84" s="101"/>
      <c r="I84" s="102"/>
    </row>
    <row r="85" spans="1:9" ht="15">
      <c r="A85" s="128"/>
      <c r="B85" s="128"/>
      <c r="C85" s="128"/>
      <c r="D85" s="128"/>
      <c r="E85" s="101"/>
      <c r="F85" s="103"/>
      <c r="G85" s="103"/>
      <c r="H85" s="101"/>
      <c r="I85" s="102"/>
    </row>
    <row r="86" spans="1:9" ht="15">
      <c r="A86" s="128"/>
      <c r="B86" s="128"/>
      <c r="C86" s="128"/>
      <c r="D86" s="128"/>
      <c r="E86" s="101"/>
      <c r="F86" s="103"/>
      <c r="G86" s="103"/>
      <c r="H86" s="101"/>
      <c r="I86" s="102"/>
    </row>
    <row r="87" spans="1:9" ht="15">
      <c r="A87" s="128"/>
      <c r="B87" s="128"/>
      <c r="C87" s="128"/>
      <c r="D87" s="128"/>
      <c r="E87" s="101"/>
      <c r="F87" s="103"/>
      <c r="G87" s="103"/>
      <c r="H87" s="101"/>
      <c r="I87" s="102"/>
    </row>
    <row r="88" spans="1:9" ht="15">
      <c r="A88" s="128"/>
      <c r="B88" s="128"/>
      <c r="C88" s="128"/>
      <c r="D88" s="128"/>
      <c r="E88" s="101"/>
      <c r="F88" s="103"/>
      <c r="G88" s="103"/>
      <c r="H88" s="101"/>
      <c r="I88" s="102"/>
    </row>
    <row r="89" spans="1:9" ht="15">
      <c r="A89" s="128"/>
      <c r="B89" s="128"/>
      <c r="C89" s="128"/>
      <c r="D89" s="128"/>
      <c r="E89" s="101"/>
      <c r="F89" s="103"/>
      <c r="G89" s="103"/>
      <c r="H89" s="101"/>
      <c r="I89" s="102"/>
    </row>
  </sheetData>
  <autoFilter ref="A1:I47"/>
  <sortState ref="A61:I73">
    <sortCondition ref="B2:B43"/>
  </sortState>
  <mergeCells count="57">
    <mergeCell ref="A76:B76"/>
    <mergeCell ref="F76:G76"/>
    <mergeCell ref="A70:B70"/>
    <mergeCell ref="F70:G70"/>
    <mergeCell ref="A75:B75"/>
    <mergeCell ref="F75:G75"/>
    <mergeCell ref="A73:B73"/>
    <mergeCell ref="F73:G73"/>
    <mergeCell ref="C80:D80"/>
    <mergeCell ref="A80:B80"/>
    <mergeCell ref="C86:D86"/>
    <mergeCell ref="C87:D87"/>
    <mergeCell ref="C88:D88"/>
    <mergeCell ref="A86:B86"/>
    <mergeCell ref="A87:B87"/>
    <mergeCell ref="A88:B88"/>
    <mergeCell ref="C89:D89"/>
    <mergeCell ref="C81:D81"/>
    <mergeCell ref="C82:D82"/>
    <mergeCell ref="C83:D83"/>
    <mergeCell ref="C84:D84"/>
    <mergeCell ref="C85:D85"/>
    <mergeCell ref="A89:B89"/>
    <mergeCell ref="A81:B81"/>
    <mergeCell ref="A82:B82"/>
    <mergeCell ref="A83:B83"/>
    <mergeCell ref="A84:B84"/>
    <mergeCell ref="A85:B85"/>
    <mergeCell ref="A77:B77"/>
    <mergeCell ref="A57:I57"/>
    <mergeCell ref="F62:G62"/>
    <mergeCell ref="A60:B60"/>
    <mergeCell ref="A64:B64"/>
    <mergeCell ref="F64:G64"/>
    <mergeCell ref="F71:G71"/>
    <mergeCell ref="F63:G63"/>
    <mergeCell ref="F61:G61"/>
    <mergeCell ref="F74:G74"/>
    <mergeCell ref="F72:G72"/>
    <mergeCell ref="A72:B72"/>
    <mergeCell ref="A61:B61"/>
    <mergeCell ref="A74:B74"/>
    <mergeCell ref="A69:B69"/>
    <mergeCell ref="F77:G77"/>
    <mergeCell ref="F60:G60"/>
    <mergeCell ref="A62:B62"/>
    <mergeCell ref="A71:B71"/>
    <mergeCell ref="A63:B63"/>
    <mergeCell ref="A68:B68"/>
    <mergeCell ref="F68:G68"/>
    <mergeCell ref="A65:B65"/>
    <mergeCell ref="F65:G65"/>
    <mergeCell ref="A67:B67"/>
    <mergeCell ref="F67:G67"/>
    <mergeCell ref="A66:B66"/>
    <mergeCell ref="F66:G66"/>
    <mergeCell ref="F69:G69"/>
  </mergeCells>
  <phoneticPr fontId="3" type="noConversion"/>
  <hyperlinks>
    <hyperlink ref="I20" r:id="rId1"/>
    <hyperlink ref="I31" r:id="rId2"/>
    <hyperlink ref="I7" r:id="rId3"/>
    <hyperlink ref="I18" r:id="rId4"/>
    <hyperlink ref="I19" r:id="rId5"/>
    <hyperlink ref="I30" r:id="rId6"/>
    <hyperlink ref="I15" r:id="rId7"/>
    <hyperlink ref="I32" r:id="rId8"/>
    <hyperlink ref="I12" r:id="rId9"/>
    <hyperlink ref="I40" r:id="rId10"/>
    <hyperlink ref="I43" r:id="rId11"/>
    <hyperlink ref="I14" r:id="rId12"/>
    <hyperlink ref="I68" r:id="rId13"/>
    <hyperlink ref="I37" r:id="rId14"/>
    <hyperlink ref="I4" r:id="rId15"/>
    <hyperlink ref="I44" r:id="rId16"/>
    <hyperlink ref="I46" r:id="rId17"/>
    <hyperlink ref="I29" r:id="rId18"/>
    <hyperlink ref="I11" r:id="rId19"/>
    <hyperlink ref="I66" r:id="rId20"/>
    <hyperlink ref="I76" r:id="rId21"/>
    <hyperlink ref="I70" r:id="rId22"/>
  </hyperlinks>
  <pageMargins left="0.08" right="0.08" top="0.6100000000000001" bottom="0.6100000000000001" header="0.10999999999999999" footer="0.30000000000000004"/>
  <pageSetup paperSize="9" scale="70" orientation="landscape" horizontalDpi="4294967292" verticalDpi="4294967292"/>
  <headerFooter>
    <oddHeader>&amp;L&amp;"Arial Black,Normal"&amp;14&amp;K000000USTH EA - v8.8&amp;C&amp;"Arial Black,Normal"&amp;14&amp;K000000Enseignants des modules&amp;R&amp;"Arial Black,Normal"&amp;14 &amp;K0000008 juillet 2012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U82"/>
  <sheetViews>
    <sheetView topLeftCell="A52" workbookViewId="0">
      <selection activeCell="C9" sqref="C9"/>
    </sheetView>
  </sheetViews>
  <sheetFormatPr defaultColWidth="11" defaultRowHeight="12.75"/>
  <cols>
    <col min="1" max="1" width="7.125" customWidth="1"/>
    <col min="2" max="2" width="5.125" customWidth="1"/>
    <col min="3" max="3" width="11.625" customWidth="1"/>
    <col min="4" max="4" width="40.25" customWidth="1"/>
    <col min="5" max="5" width="6.125" style="3" customWidth="1"/>
    <col min="6" max="6" width="16.625" customWidth="1"/>
    <col min="7" max="7" width="13" customWidth="1"/>
    <col min="8" max="8" width="26.75" customWidth="1"/>
    <col min="9" max="9" width="27.375" customWidth="1"/>
    <col min="10" max="10" width="8.125" hidden="1" customWidth="1"/>
    <col min="11" max="11" width="8.75" hidden="1" customWidth="1"/>
    <col min="12" max="14" width="7" hidden="1" customWidth="1"/>
    <col min="15" max="16" width="10.125" hidden="1" customWidth="1"/>
    <col min="17" max="18" width="10.125" customWidth="1"/>
    <col min="19" max="19" width="11" style="34"/>
    <col min="23" max="23" width="11.375" customWidth="1"/>
    <col min="24" max="25" width="12.25" customWidth="1"/>
    <col min="38" max="38" width="11.125" bestFit="1" customWidth="1"/>
    <col min="42" max="42" width="13.75" customWidth="1"/>
    <col min="43" max="43" width="5.375" customWidth="1"/>
  </cols>
  <sheetData>
    <row r="1" spans="1:47" s="2" customFormat="1" ht="38.1" customHeight="1">
      <c r="A1" s="8" t="s">
        <v>161</v>
      </c>
      <c r="B1" s="8" t="s">
        <v>162</v>
      </c>
      <c r="C1" s="8" t="s">
        <v>302</v>
      </c>
      <c r="D1" s="8" t="s">
        <v>303</v>
      </c>
      <c r="E1" s="14" t="s">
        <v>304</v>
      </c>
      <c r="F1" s="8" t="s">
        <v>434</v>
      </c>
      <c r="G1" s="8" t="s">
        <v>417</v>
      </c>
      <c r="H1" s="8" t="s">
        <v>418</v>
      </c>
      <c r="I1" s="30" t="s">
        <v>266</v>
      </c>
      <c r="J1" s="148" t="s">
        <v>247</v>
      </c>
      <c r="K1" s="142"/>
      <c r="L1" s="142"/>
      <c r="M1" s="142"/>
      <c r="N1" s="142"/>
      <c r="O1" s="142"/>
      <c r="P1" s="39"/>
      <c r="Q1" s="136" t="s">
        <v>451</v>
      </c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47" s="2" customFormat="1" ht="14.1" customHeight="1">
      <c r="A2" s="149"/>
      <c r="B2" s="150"/>
      <c r="C2" s="150"/>
      <c r="D2" s="150"/>
      <c r="E2" s="150"/>
      <c r="F2" s="150"/>
      <c r="G2" s="150"/>
      <c r="H2" s="150"/>
      <c r="I2" s="150"/>
      <c r="J2" s="32" t="s">
        <v>239</v>
      </c>
      <c r="K2" s="32" t="s">
        <v>240</v>
      </c>
      <c r="L2" s="32" t="s">
        <v>241</v>
      </c>
      <c r="M2" s="32" t="s">
        <v>242</v>
      </c>
      <c r="N2" s="32" t="s">
        <v>244</v>
      </c>
      <c r="O2" s="32" t="s">
        <v>243</v>
      </c>
      <c r="P2" s="41"/>
      <c r="Q2" s="133" t="s">
        <v>239</v>
      </c>
      <c r="R2" s="134"/>
      <c r="S2" s="135"/>
      <c r="T2" s="32" t="s">
        <v>240</v>
      </c>
      <c r="U2" s="32" t="s">
        <v>241</v>
      </c>
      <c r="V2" s="32" t="s">
        <v>242</v>
      </c>
      <c r="W2" s="32" t="s">
        <v>439</v>
      </c>
      <c r="X2" s="32" t="s">
        <v>79</v>
      </c>
      <c r="Y2" s="32" t="s">
        <v>551</v>
      </c>
      <c r="Z2" s="32" t="s">
        <v>243</v>
      </c>
      <c r="AA2" s="32" t="s">
        <v>450</v>
      </c>
      <c r="AB2" s="55" t="s">
        <v>23</v>
      </c>
      <c r="AC2" s="42"/>
      <c r="AD2" s="42"/>
      <c r="AE2" s="42"/>
      <c r="AF2" s="42"/>
      <c r="AG2" s="42"/>
      <c r="AH2" s="42"/>
      <c r="AI2" s="60"/>
      <c r="AJ2" s="42"/>
      <c r="AK2" s="42"/>
      <c r="AM2" s="2" t="s">
        <v>445</v>
      </c>
    </row>
    <row r="3" spans="1:47" s="2" customFormat="1" ht="14.1" customHeight="1">
      <c r="A3" s="37"/>
      <c r="B3" s="38"/>
      <c r="C3" s="38"/>
      <c r="D3" s="38"/>
      <c r="E3" s="38"/>
      <c r="F3" s="38"/>
      <c r="G3" s="38"/>
      <c r="H3" s="38"/>
      <c r="I3" s="38"/>
      <c r="J3" s="32"/>
      <c r="K3" s="32"/>
      <c r="L3" s="32"/>
      <c r="M3" s="32"/>
      <c r="N3" s="32"/>
      <c r="O3" s="32"/>
      <c r="P3" s="47"/>
      <c r="Q3" s="36" t="s">
        <v>449</v>
      </c>
      <c r="R3" s="36" t="s">
        <v>447</v>
      </c>
      <c r="S3" s="43" t="s">
        <v>448</v>
      </c>
      <c r="T3" s="32"/>
      <c r="U3" s="32"/>
      <c r="V3" s="32"/>
      <c r="W3" s="32"/>
      <c r="X3" s="32"/>
      <c r="Y3" s="32"/>
      <c r="Z3" s="32"/>
      <c r="AA3" s="32"/>
      <c r="AB3" s="42"/>
      <c r="AC3" s="52" t="s">
        <v>403</v>
      </c>
      <c r="AD3" s="52" t="s">
        <v>404</v>
      </c>
      <c r="AE3" s="52" t="s">
        <v>405</v>
      </c>
      <c r="AF3" s="53" t="s">
        <v>406</v>
      </c>
      <c r="AG3" s="53" t="s">
        <v>407</v>
      </c>
      <c r="AH3" s="53" t="s">
        <v>439</v>
      </c>
      <c r="AI3" s="61" t="s">
        <v>446</v>
      </c>
      <c r="AJ3" s="54" t="s">
        <v>22</v>
      </c>
      <c r="AK3" s="66" t="s">
        <v>444</v>
      </c>
      <c r="AL3" s="2">
        <v>12</v>
      </c>
      <c r="AM3" s="2">
        <v>12</v>
      </c>
      <c r="AN3" s="2">
        <v>12</v>
      </c>
      <c r="AO3" s="2">
        <v>12</v>
      </c>
      <c r="AP3" s="2">
        <v>12</v>
      </c>
      <c r="AQ3" s="2">
        <v>12</v>
      </c>
      <c r="AR3" s="2">
        <v>12</v>
      </c>
      <c r="AS3" s="2">
        <v>12</v>
      </c>
      <c r="AT3" s="2">
        <v>12</v>
      </c>
    </row>
    <row r="4" spans="1:47" ht="30">
      <c r="A4" s="9" t="s">
        <v>164</v>
      </c>
      <c r="B4" s="9" t="s">
        <v>272</v>
      </c>
      <c r="C4" s="9" t="s">
        <v>273</v>
      </c>
      <c r="D4" s="10" t="s">
        <v>227</v>
      </c>
      <c r="E4" s="11">
        <v>5</v>
      </c>
      <c r="F4" s="9" t="s">
        <v>208</v>
      </c>
      <c r="G4" s="9" t="s">
        <v>465</v>
      </c>
      <c r="H4" s="9" t="s">
        <v>208</v>
      </c>
      <c r="I4" s="29" t="s">
        <v>465</v>
      </c>
      <c r="J4" s="33"/>
      <c r="K4" s="33"/>
      <c r="L4" s="33"/>
      <c r="M4" s="33">
        <v>5</v>
      </c>
      <c r="N4" s="33"/>
      <c r="O4" s="33"/>
      <c r="P4" s="40"/>
      <c r="Q4" s="48"/>
      <c r="R4" s="48"/>
      <c r="S4" s="46"/>
      <c r="T4" s="33"/>
      <c r="U4" s="33"/>
      <c r="V4" s="33">
        <v>1</v>
      </c>
      <c r="W4" s="51"/>
      <c r="X4" s="33"/>
      <c r="Y4" s="100"/>
      <c r="Z4" s="33"/>
      <c r="AA4" s="36"/>
      <c r="AB4" s="33">
        <f>SUM(Q4:AA4)</f>
        <v>1</v>
      </c>
      <c r="AC4" s="49">
        <f>Q4/AB4*E4</f>
        <v>0</v>
      </c>
      <c r="AD4" s="49">
        <f>R4/AB4*E4</f>
        <v>0</v>
      </c>
      <c r="AE4" s="49">
        <f>S4/AB4*E4</f>
        <v>0</v>
      </c>
      <c r="AF4" s="49">
        <f>T4/AB4*E4</f>
        <v>0</v>
      </c>
      <c r="AG4" s="49">
        <f>U4/AB4*E4</f>
        <v>0</v>
      </c>
      <c r="AH4" s="51">
        <f>W4/AB4*E4</f>
        <v>0</v>
      </c>
      <c r="AI4" s="62">
        <f>X4/AB4*E4</f>
        <v>0</v>
      </c>
      <c r="AJ4" s="51">
        <f>Z4/AB4*E4</f>
        <v>0</v>
      </c>
      <c r="AK4" s="51">
        <f>AA4/AB4*E4</f>
        <v>0</v>
      </c>
    </row>
    <row r="5" spans="1:47" ht="75">
      <c r="A5" s="9" t="s">
        <v>291</v>
      </c>
      <c r="B5" s="9" t="s">
        <v>362</v>
      </c>
      <c r="C5" s="9" t="s">
        <v>307</v>
      </c>
      <c r="D5" s="10" t="s">
        <v>86</v>
      </c>
      <c r="E5" s="11">
        <v>4</v>
      </c>
      <c r="F5" s="9" t="s">
        <v>270</v>
      </c>
      <c r="G5" s="9" t="s">
        <v>338</v>
      </c>
      <c r="H5" s="9" t="s">
        <v>598</v>
      </c>
      <c r="I5" s="29" t="s">
        <v>269</v>
      </c>
      <c r="J5" s="33">
        <v>2</v>
      </c>
      <c r="K5" s="33"/>
      <c r="L5" s="33">
        <v>2</v>
      </c>
      <c r="M5" s="33"/>
      <c r="N5" s="33"/>
      <c r="O5" s="33"/>
      <c r="P5" s="40"/>
      <c r="Q5" s="36">
        <v>2</v>
      </c>
      <c r="R5" s="36"/>
      <c r="S5" s="43"/>
      <c r="T5" s="33"/>
      <c r="U5" s="33">
        <v>2</v>
      </c>
      <c r="V5" s="33"/>
      <c r="W5" s="51"/>
      <c r="X5" s="33">
        <v>1</v>
      </c>
      <c r="Y5" s="100"/>
      <c r="Z5" s="33">
        <v>1</v>
      </c>
      <c r="AA5" s="36"/>
      <c r="AB5" s="36">
        <f t="shared" ref="AB5:AB43" si="0">SUM(Q5:AA5)</f>
        <v>6</v>
      </c>
      <c r="AC5" s="49">
        <f t="shared" ref="AC5:AC12" si="1">Q5/AB5*E5</f>
        <v>1.3333333333333333</v>
      </c>
      <c r="AD5" s="49">
        <f t="shared" ref="AD5:AD20" si="2">R5/AB5*E5</f>
        <v>0</v>
      </c>
      <c r="AE5" s="49">
        <f t="shared" ref="AE5:AE20" si="3">S5/AB5*E5</f>
        <v>0</v>
      </c>
      <c r="AF5" s="49">
        <f t="shared" ref="AF5:AF20" si="4">T5/AB5*E5</f>
        <v>0</v>
      </c>
      <c r="AG5" s="49">
        <f t="shared" ref="AG5:AG20" si="5">U5/AB5*E5</f>
        <v>1.3333333333333333</v>
      </c>
      <c r="AH5" s="51">
        <f t="shared" ref="AH5:AH42" si="6">W5/AB5*E5</f>
        <v>0</v>
      </c>
      <c r="AI5" s="62">
        <f t="shared" ref="AI5:AI20" si="7">X5/AB5*E5</f>
        <v>0.66666666666666663</v>
      </c>
      <c r="AJ5" s="51">
        <f t="shared" ref="AJ5:AJ20" si="8">Z5/AB5*E5</f>
        <v>0.66666666666666663</v>
      </c>
      <c r="AK5" s="51">
        <f t="shared" ref="AK5:AK20" si="9">AA5/AB5*E5</f>
        <v>0</v>
      </c>
    </row>
    <row r="6" spans="1:47" ht="105">
      <c r="A6" s="9" t="s">
        <v>291</v>
      </c>
      <c r="B6" s="9" t="s">
        <v>362</v>
      </c>
      <c r="C6" s="9" t="s">
        <v>307</v>
      </c>
      <c r="D6" s="10" t="s">
        <v>95</v>
      </c>
      <c r="E6" s="11">
        <v>3</v>
      </c>
      <c r="F6" s="9" t="s">
        <v>163</v>
      </c>
      <c r="G6" s="9" t="s">
        <v>179</v>
      </c>
      <c r="H6" s="9" t="s">
        <v>559</v>
      </c>
      <c r="I6" s="29" t="s">
        <v>492</v>
      </c>
      <c r="J6" s="33">
        <v>1</v>
      </c>
      <c r="K6" s="33">
        <v>2</v>
      </c>
      <c r="L6" s="33"/>
      <c r="M6" s="33"/>
      <c r="N6" s="33"/>
      <c r="O6" s="33"/>
      <c r="P6" s="40"/>
      <c r="Q6" s="36">
        <v>1</v>
      </c>
      <c r="R6" s="36">
        <v>1</v>
      </c>
      <c r="S6" s="43"/>
      <c r="T6" s="33">
        <v>3</v>
      </c>
      <c r="U6" s="33"/>
      <c r="V6" s="33"/>
      <c r="W6" s="51"/>
      <c r="X6" s="33"/>
      <c r="Y6" s="100"/>
      <c r="Z6" s="33">
        <v>1</v>
      </c>
      <c r="AA6" s="36">
        <v>1</v>
      </c>
      <c r="AB6" s="36">
        <f t="shared" si="0"/>
        <v>7</v>
      </c>
      <c r="AC6" s="49">
        <f t="shared" si="1"/>
        <v>0.42857142857142855</v>
      </c>
      <c r="AD6" s="49">
        <f t="shared" si="2"/>
        <v>0.42857142857142855</v>
      </c>
      <c r="AE6" s="49">
        <f t="shared" si="3"/>
        <v>0</v>
      </c>
      <c r="AF6" s="49">
        <f t="shared" si="4"/>
        <v>1.2857142857142856</v>
      </c>
      <c r="AG6" s="49">
        <f t="shared" si="5"/>
        <v>0</v>
      </c>
      <c r="AH6" s="51">
        <f t="shared" si="6"/>
        <v>0</v>
      </c>
      <c r="AI6" s="62">
        <f t="shared" si="7"/>
        <v>0</v>
      </c>
      <c r="AJ6" s="51">
        <f t="shared" si="8"/>
        <v>0.42857142857142855</v>
      </c>
      <c r="AK6" s="51">
        <f t="shared" si="9"/>
        <v>0.42857142857142855</v>
      </c>
    </row>
    <row r="7" spans="1:47" ht="60">
      <c r="A7" s="9" t="s">
        <v>291</v>
      </c>
      <c r="B7" s="9" t="s">
        <v>362</v>
      </c>
      <c r="C7" s="9" t="s">
        <v>307</v>
      </c>
      <c r="D7" s="10" t="s">
        <v>96</v>
      </c>
      <c r="E7" s="11">
        <v>2</v>
      </c>
      <c r="F7" s="9" t="s">
        <v>281</v>
      </c>
      <c r="G7" s="9" t="s">
        <v>213</v>
      </c>
      <c r="H7" s="9" t="s">
        <v>206</v>
      </c>
      <c r="I7" s="29" t="s">
        <v>271</v>
      </c>
      <c r="J7" s="33">
        <v>1</v>
      </c>
      <c r="K7" s="33"/>
      <c r="L7" s="33"/>
      <c r="M7" s="33"/>
      <c r="N7" s="33"/>
      <c r="O7" s="33">
        <v>1</v>
      </c>
      <c r="P7" s="40"/>
      <c r="Q7" s="36">
        <v>0</v>
      </c>
      <c r="R7" s="36"/>
      <c r="S7" s="43"/>
      <c r="T7" s="33">
        <v>2</v>
      </c>
      <c r="U7" s="33"/>
      <c r="V7" s="33"/>
      <c r="W7" s="51"/>
      <c r="X7" s="33">
        <v>1</v>
      </c>
      <c r="Y7" s="100"/>
      <c r="Z7" s="33">
        <v>2</v>
      </c>
      <c r="AA7" s="36"/>
      <c r="AB7" s="36">
        <f t="shared" si="0"/>
        <v>5</v>
      </c>
      <c r="AC7" s="49">
        <f t="shared" si="1"/>
        <v>0</v>
      </c>
      <c r="AD7" s="49">
        <f t="shared" si="2"/>
        <v>0</v>
      </c>
      <c r="AE7" s="49">
        <f t="shared" si="3"/>
        <v>0</v>
      </c>
      <c r="AF7" s="49">
        <f t="shared" si="4"/>
        <v>0.8</v>
      </c>
      <c r="AG7" s="49">
        <f t="shared" si="5"/>
        <v>0</v>
      </c>
      <c r="AH7" s="51">
        <f t="shared" si="6"/>
        <v>0</v>
      </c>
      <c r="AI7" s="62">
        <f t="shared" si="7"/>
        <v>0.4</v>
      </c>
      <c r="AJ7" s="51">
        <f t="shared" si="8"/>
        <v>0.8</v>
      </c>
      <c r="AK7" s="51">
        <f t="shared" si="9"/>
        <v>0</v>
      </c>
    </row>
    <row r="8" spans="1:47" ht="75">
      <c r="A8" s="9" t="s">
        <v>291</v>
      </c>
      <c r="B8" s="9" t="s">
        <v>362</v>
      </c>
      <c r="C8" s="9" t="s">
        <v>307</v>
      </c>
      <c r="D8" s="10" t="s">
        <v>97</v>
      </c>
      <c r="E8" s="11">
        <v>4</v>
      </c>
      <c r="F8" s="9" t="s">
        <v>288</v>
      </c>
      <c r="G8" s="9" t="s">
        <v>179</v>
      </c>
      <c r="H8" s="9" t="s">
        <v>501</v>
      </c>
      <c r="I8" s="29" t="s">
        <v>294</v>
      </c>
      <c r="J8" s="33">
        <v>2</v>
      </c>
      <c r="K8" s="33">
        <v>2</v>
      </c>
      <c r="L8" s="33"/>
      <c r="M8" s="33"/>
      <c r="N8" s="33"/>
      <c r="O8" s="33"/>
      <c r="P8" s="40"/>
      <c r="Q8" s="36">
        <v>4</v>
      </c>
      <c r="R8" s="36"/>
      <c r="S8" s="43"/>
      <c r="T8" s="33">
        <v>2</v>
      </c>
      <c r="U8" s="33"/>
      <c r="V8" s="33"/>
      <c r="W8" s="51"/>
      <c r="X8" s="33"/>
      <c r="Y8" s="100"/>
      <c r="Z8" s="33"/>
      <c r="AA8" s="36">
        <v>2</v>
      </c>
      <c r="AB8" s="36">
        <f t="shared" si="0"/>
        <v>8</v>
      </c>
      <c r="AC8" s="49">
        <f t="shared" si="1"/>
        <v>2</v>
      </c>
      <c r="AD8" s="49">
        <f t="shared" si="2"/>
        <v>0</v>
      </c>
      <c r="AE8" s="49">
        <f t="shared" si="3"/>
        <v>0</v>
      </c>
      <c r="AF8" s="49">
        <f t="shared" si="4"/>
        <v>1</v>
      </c>
      <c r="AG8" s="49">
        <f t="shared" si="5"/>
        <v>0</v>
      </c>
      <c r="AH8" s="51">
        <f t="shared" si="6"/>
        <v>0</v>
      </c>
      <c r="AI8" s="62">
        <f t="shared" si="7"/>
        <v>0</v>
      </c>
      <c r="AJ8" s="51">
        <f t="shared" si="8"/>
        <v>0</v>
      </c>
      <c r="AK8" s="51">
        <f t="shared" si="9"/>
        <v>1</v>
      </c>
    </row>
    <row r="9" spans="1:47" ht="30">
      <c r="A9" s="86" t="s">
        <v>291</v>
      </c>
      <c r="B9" s="86" t="s">
        <v>362</v>
      </c>
      <c r="C9" s="86" t="s">
        <v>306</v>
      </c>
      <c r="D9" s="86" t="s">
        <v>126</v>
      </c>
      <c r="E9" s="87">
        <v>2</v>
      </c>
      <c r="F9" s="86" t="s">
        <v>544</v>
      </c>
      <c r="G9" s="86" t="s">
        <v>548</v>
      </c>
      <c r="H9" s="86" t="s">
        <v>73</v>
      </c>
      <c r="I9" s="88" t="s">
        <v>238</v>
      </c>
      <c r="J9" s="33"/>
      <c r="K9" s="33"/>
      <c r="L9" s="33"/>
      <c r="M9" s="33"/>
      <c r="N9" s="33"/>
      <c r="O9" s="33">
        <v>2</v>
      </c>
      <c r="P9" s="40"/>
      <c r="Q9" s="36"/>
      <c r="R9" s="36"/>
      <c r="S9" s="43"/>
      <c r="T9" s="33">
        <v>1</v>
      </c>
      <c r="U9" s="33"/>
      <c r="V9" s="33"/>
      <c r="W9" s="51"/>
      <c r="X9" s="33"/>
      <c r="Y9" s="100"/>
      <c r="Z9" s="33">
        <v>1</v>
      </c>
      <c r="AA9" s="36"/>
      <c r="AB9" s="36">
        <f t="shared" si="0"/>
        <v>2</v>
      </c>
      <c r="AC9" s="49">
        <f t="shared" si="1"/>
        <v>0</v>
      </c>
      <c r="AD9" s="49">
        <f t="shared" si="2"/>
        <v>0</v>
      </c>
      <c r="AE9" s="49">
        <f t="shared" si="3"/>
        <v>0</v>
      </c>
      <c r="AF9" s="49">
        <f t="shared" si="4"/>
        <v>1</v>
      </c>
      <c r="AG9" s="49">
        <f t="shared" si="5"/>
        <v>0</v>
      </c>
      <c r="AH9" s="51">
        <f t="shared" si="6"/>
        <v>0</v>
      </c>
      <c r="AI9" s="62">
        <f t="shared" si="7"/>
        <v>0</v>
      </c>
      <c r="AJ9" s="51">
        <f t="shared" si="8"/>
        <v>1</v>
      </c>
      <c r="AK9" s="51">
        <f t="shared" si="9"/>
        <v>0</v>
      </c>
    </row>
    <row r="10" spans="1:47" ht="30">
      <c r="A10" s="86" t="s">
        <v>291</v>
      </c>
      <c r="B10" s="86" t="s">
        <v>362</v>
      </c>
      <c r="C10" s="86" t="s">
        <v>307</v>
      </c>
      <c r="D10" s="86" t="s">
        <v>127</v>
      </c>
      <c r="E10" s="87">
        <v>3</v>
      </c>
      <c r="F10" s="86" t="s">
        <v>287</v>
      </c>
      <c r="G10" s="86" t="s">
        <v>295</v>
      </c>
      <c r="H10" s="86" t="s">
        <v>8</v>
      </c>
      <c r="I10" s="88" t="s">
        <v>295</v>
      </c>
      <c r="J10" s="33">
        <v>3</v>
      </c>
      <c r="K10" s="33"/>
      <c r="L10" s="33"/>
      <c r="M10" s="33"/>
      <c r="N10" s="33"/>
      <c r="O10" s="33"/>
      <c r="P10" s="40"/>
      <c r="Q10" s="36">
        <v>1</v>
      </c>
      <c r="R10" s="36"/>
      <c r="S10" s="43"/>
      <c r="T10" s="33"/>
      <c r="U10" s="33"/>
      <c r="V10" s="33"/>
      <c r="W10" s="51"/>
      <c r="X10" s="33">
        <v>1</v>
      </c>
      <c r="Y10" s="100"/>
      <c r="Z10" s="33"/>
      <c r="AA10" s="36"/>
      <c r="AB10" s="36">
        <f t="shared" si="0"/>
        <v>2</v>
      </c>
      <c r="AC10" s="49">
        <f t="shared" si="1"/>
        <v>1.5</v>
      </c>
      <c r="AD10" s="49">
        <f t="shared" si="2"/>
        <v>0</v>
      </c>
      <c r="AE10" s="49">
        <f t="shared" si="3"/>
        <v>0</v>
      </c>
      <c r="AF10" s="49">
        <f t="shared" si="4"/>
        <v>0</v>
      </c>
      <c r="AG10" s="49">
        <f t="shared" si="5"/>
        <v>0</v>
      </c>
      <c r="AH10" s="51">
        <f t="shared" si="6"/>
        <v>0</v>
      </c>
      <c r="AI10" s="62">
        <f t="shared" si="7"/>
        <v>1.5</v>
      </c>
      <c r="AJ10" s="51">
        <f t="shared" si="8"/>
        <v>0</v>
      </c>
      <c r="AK10" s="51">
        <f t="shared" si="9"/>
        <v>0</v>
      </c>
    </row>
    <row r="11" spans="1:47" ht="60">
      <c r="A11" s="9" t="s">
        <v>291</v>
      </c>
      <c r="B11" s="9" t="s">
        <v>362</v>
      </c>
      <c r="C11" s="9" t="s">
        <v>307</v>
      </c>
      <c r="D11" s="10" t="s">
        <v>88</v>
      </c>
      <c r="E11" s="11">
        <v>3</v>
      </c>
      <c r="F11" s="9" t="s">
        <v>428</v>
      </c>
      <c r="G11" s="9" t="s">
        <v>427</v>
      </c>
      <c r="H11" s="9" t="s">
        <v>502</v>
      </c>
      <c r="I11" s="29" t="s">
        <v>205</v>
      </c>
      <c r="J11" s="33">
        <v>1</v>
      </c>
      <c r="K11" s="33">
        <v>1</v>
      </c>
      <c r="L11" s="33">
        <v>1</v>
      </c>
      <c r="M11" s="33"/>
      <c r="N11" s="33"/>
      <c r="O11" s="33"/>
      <c r="P11" s="40"/>
      <c r="Q11" s="36">
        <v>3</v>
      </c>
      <c r="R11" s="36"/>
      <c r="S11" s="44">
        <v>1</v>
      </c>
      <c r="T11" s="33">
        <v>1</v>
      </c>
      <c r="U11" s="33">
        <v>1</v>
      </c>
      <c r="V11" s="33"/>
      <c r="W11" s="51"/>
      <c r="X11" s="33">
        <v>1</v>
      </c>
      <c r="Y11" s="100"/>
      <c r="Z11" s="33"/>
      <c r="AA11" s="36"/>
      <c r="AB11" s="36">
        <f t="shared" si="0"/>
        <v>7</v>
      </c>
      <c r="AC11" s="49">
        <f t="shared" si="1"/>
        <v>1.2857142857142856</v>
      </c>
      <c r="AD11" s="49">
        <f t="shared" si="2"/>
        <v>0</v>
      </c>
      <c r="AE11" s="49">
        <f t="shared" si="3"/>
        <v>0.42857142857142855</v>
      </c>
      <c r="AF11" s="49">
        <f t="shared" si="4"/>
        <v>0.42857142857142855</v>
      </c>
      <c r="AG11" s="49">
        <f t="shared" si="5"/>
        <v>0.42857142857142855</v>
      </c>
      <c r="AH11" s="51">
        <f t="shared" si="6"/>
        <v>0</v>
      </c>
      <c r="AI11" s="62">
        <f t="shared" si="7"/>
        <v>0.42857142857142855</v>
      </c>
      <c r="AJ11" s="51">
        <f t="shared" si="8"/>
        <v>0</v>
      </c>
      <c r="AK11" s="51">
        <f t="shared" si="9"/>
        <v>0</v>
      </c>
    </row>
    <row r="12" spans="1:47" ht="90">
      <c r="A12" s="9" t="s">
        <v>291</v>
      </c>
      <c r="B12" s="9" t="s">
        <v>362</v>
      </c>
      <c r="C12" s="9" t="s">
        <v>307</v>
      </c>
      <c r="D12" s="10" t="s">
        <v>624</v>
      </c>
      <c r="E12" s="11">
        <v>4</v>
      </c>
      <c r="F12" s="9" t="s">
        <v>186</v>
      </c>
      <c r="G12" s="9" t="s">
        <v>419</v>
      </c>
      <c r="H12" s="9" t="s">
        <v>509</v>
      </c>
      <c r="I12" s="29" t="s">
        <v>334</v>
      </c>
      <c r="J12" s="33">
        <v>4</v>
      </c>
      <c r="K12" s="33"/>
      <c r="L12" s="33"/>
      <c r="M12" s="33"/>
      <c r="N12" s="33"/>
      <c r="O12" s="33"/>
      <c r="P12" s="40"/>
      <c r="Q12" s="36">
        <v>4</v>
      </c>
      <c r="R12" s="36"/>
      <c r="S12" s="44">
        <v>4</v>
      </c>
      <c r="T12" s="33"/>
      <c r="U12" s="33"/>
      <c r="V12" s="33"/>
      <c r="W12" s="51"/>
      <c r="X12" s="33"/>
      <c r="Y12" s="100"/>
      <c r="Z12" s="33"/>
      <c r="AA12" s="36">
        <v>1</v>
      </c>
      <c r="AB12" s="36">
        <f t="shared" si="0"/>
        <v>9</v>
      </c>
      <c r="AC12" s="49">
        <f t="shared" si="1"/>
        <v>1.7777777777777777</v>
      </c>
      <c r="AD12" s="49">
        <f t="shared" si="2"/>
        <v>0</v>
      </c>
      <c r="AE12" s="49">
        <f t="shared" si="3"/>
        <v>1.7777777777777777</v>
      </c>
      <c r="AF12" s="49">
        <f t="shared" si="4"/>
        <v>0</v>
      </c>
      <c r="AG12" s="49">
        <f t="shared" si="5"/>
        <v>0</v>
      </c>
      <c r="AH12" s="51">
        <f t="shared" si="6"/>
        <v>0</v>
      </c>
      <c r="AI12" s="62">
        <f t="shared" si="7"/>
        <v>0</v>
      </c>
      <c r="AJ12" s="51">
        <f t="shared" si="8"/>
        <v>0</v>
      </c>
      <c r="AK12" s="51">
        <f t="shared" si="9"/>
        <v>0.44444444444444442</v>
      </c>
    </row>
    <row r="13" spans="1:47" ht="15">
      <c r="A13" s="143"/>
      <c r="B13" s="144"/>
      <c r="C13" s="144"/>
      <c r="D13" s="144"/>
      <c r="E13" s="144"/>
      <c r="F13" s="144"/>
      <c r="G13" s="144"/>
      <c r="H13" s="144"/>
      <c r="I13" s="144"/>
      <c r="J13" s="33"/>
      <c r="K13" s="33"/>
      <c r="L13" s="33"/>
      <c r="M13" s="33"/>
      <c r="N13" s="33"/>
      <c r="O13" s="33"/>
      <c r="P13" s="40"/>
      <c r="Q13" s="57">
        <f t="shared" ref="Q13:Z13" si="10">SUM(Q5:Q12)</f>
        <v>15</v>
      </c>
      <c r="R13" s="57">
        <f t="shared" si="10"/>
        <v>1</v>
      </c>
      <c r="S13" s="57">
        <f t="shared" si="10"/>
        <v>5</v>
      </c>
      <c r="T13" s="57">
        <f t="shared" si="10"/>
        <v>9</v>
      </c>
      <c r="U13" s="57">
        <f t="shared" si="10"/>
        <v>3</v>
      </c>
      <c r="V13" s="57">
        <f t="shared" si="10"/>
        <v>0</v>
      </c>
      <c r="W13" s="57">
        <f t="shared" si="10"/>
        <v>0</v>
      </c>
      <c r="X13" s="57">
        <f t="shared" si="10"/>
        <v>4</v>
      </c>
      <c r="Y13" s="57">
        <f t="shared" si="10"/>
        <v>0</v>
      </c>
      <c r="Z13" s="57">
        <f t="shared" si="10"/>
        <v>5</v>
      </c>
      <c r="AA13" s="57"/>
      <c r="AB13" s="58">
        <f t="shared" si="0"/>
        <v>42</v>
      </c>
      <c r="AC13" s="58">
        <f t="shared" ref="AC13:AJ13" si="11">SUM(AC4:AC12)</f>
        <v>8.325396825396826</v>
      </c>
      <c r="AD13" s="58">
        <f t="shared" si="11"/>
        <v>0.42857142857142855</v>
      </c>
      <c r="AE13" s="58">
        <f t="shared" si="11"/>
        <v>2.2063492063492061</v>
      </c>
      <c r="AF13" s="58">
        <f t="shared" si="11"/>
        <v>4.5142857142857142</v>
      </c>
      <c r="AG13" s="58">
        <f t="shared" si="11"/>
        <v>1.7619047619047619</v>
      </c>
      <c r="AH13" s="58">
        <f>SUM(AH4:AH12)</f>
        <v>0</v>
      </c>
      <c r="AI13" s="63">
        <f t="shared" si="11"/>
        <v>2.9952380952380948</v>
      </c>
      <c r="AJ13" s="58">
        <f t="shared" si="11"/>
        <v>2.8952380952380952</v>
      </c>
      <c r="AK13" s="51">
        <f>SUM(AK4:AK12)</f>
        <v>1.873015873015873</v>
      </c>
      <c r="AL13" s="67">
        <f>AC13*AL3</f>
        <v>99.904761904761912</v>
      </c>
      <c r="AM13" s="67">
        <f t="shared" ref="AM13:AT13" si="12">AD13*AM3</f>
        <v>5.1428571428571423</v>
      </c>
      <c r="AN13" s="67">
        <f t="shared" si="12"/>
        <v>26.476190476190474</v>
      </c>
      <c r="AO13" s="67">
        <f t="shared" si="12"/>
        <v>54.171428571428571</v>
      </c>
      <c r="AP13" s="67">
        <f t="shared" si="12"/>
        <v>21.142857142857142</v>
      </c>
      <c r="AQ13" s="67">
        <f t="shared" si="12"/>
        <v>0</v>
      </c>
      <c r="AR13" s="67">
        <f t="shared" si="12"/>
        <v>35.942857142857136</v>
      </c>
      <c r="AS13" s="67">
        <f t="shared" si="12"/>
        <v>34.74285714285714</v>
      </c>
      <c r="AT13" s="67">
        <f t="shared" si="12"/>
        <v>22.476190476190474</v>
      </c>
      <c r="AU13" s="67"/>
    </row>
    <row r="14" spans="1:47" ht="105">
      <c r="A14" s="86" t="s">
        <v>291</v>
      </c>
      <c r="B14" s="86" t="s">
        <v>290</v>
      </c>
      <c r="C14" s="86" t="s">
        <v>307</v>
      </c>
      <c r="D14" s="86" t="s">
        <v>282</v>
      </c>
      <c r="E14" s="87">
        <v>4</v>
      </c>
      <c r="F14" s="86" t="s">
        <v>561</v>
      </c>
      <c r="G14" s="86" t="s">
        <v>551</v>
      </c>
      <c r="H14" s="86" t="s">
        <v>562</v>
      </c>
      <c r="I14" s="88" t="s">
        <v>563</v>
      </c>
      <c r="J14" s="33">
        <v>1</v>
      </c>
      <c r="K14" s="33">
        <v>2</v>
      </c>
      <c r="L14" s="33"/>
      <c r="M14" s="33"/>
      <c r="N14" s="33"/>
      <c r="O14" s="33">
        <v>1</v>
      </c>
      <c r="P14" s="40"/>
      <c r="Q14" s="36">
        <v>0</v>
      </c>
      <c r="R14" s="36">
        <v>1</v>
      </c>
      <c r="S14" s="44"/>
      <c r="T14" s="33">
        <v>3</v>
      </c>
      <c r="U14" s="33"/>
      <c r="V14" s="33"/>
      <c r="W14" s="51"/>
      <c r="X14" s="33">
        <v>1</v>
      </c>
      <c r="Y14" s="100">
        <v>1</v>
      </c>
      <c r="Z14" s="33">
        <v>3</v>
      </c>
      <c r="AA14" s="36">
        <v>1</v>
      </c>
      <c r="AB14" s="36">
        <f t="shared" si="0"/>
        <v>10</v>
      </c>
      <c r="AC14" s="49">
        <f t="shared" ref="AC14:AC20" si="13">Q14/AB14</f>
        <v>0</v>
      </c>
      <c r="AD14" s="49">
        <f t="shared" si="2"/>
        <v>0.4</v>
      </c>
      <c r="AE14" s="49">
        <f t="shared" si="3"/>
        <v>0</v>
      </c>
      <c r="AF14" s="49">
        <f t="shared" si="4"/>
        <v>1.2</v>
      </c>
      <c r="AG14" s="49">
        <f t="shared" si="5"/>
        <v>0</v>
      </c>
      <c r="AH14" s="51">
        <f t="shared" si="6"/>
        <v>0</v>
      </c>
      <c r="AI14" s="62">
        <f t="shared" si="7"/>
        <v>0.4</v>
      </c>
      <c r="AJ14" s="51">
        <f t="shared" si="8"/>
        <v>1.2</v>
      </c>
      <c r="AK14" s="51">
        <f t="shared" si="9"/>
        <v>0.4</v>
      </c>
      <c r="AL14" s="52" t="s">
        <v>403</v>
      </c>
      <c r="AM14" s="52" t="s">
        <v>404</v>
      </c>
      <c r="AN14" s="52" t="s">
        <v>405</v>
      </c>
      <c r="AO14" s="53" t="s">
        <v>406</v>
      </c>
      <c r="AP14" s="53" t="s">
        <v>407</v>
      </c>
      <c r="AQ14" s="53" t="s">
        <v>439</v>
      </c>
      <c r="AR14" s="61" t="s">
        <v>408</v>
      </c>
      <c r="AS14" s="54" t="s">
        <v>22</v>
      </c>
      <c r="AT14" s="65" t="s">
        <v>443</v>
      </c>
    </row>
    <row r="15" spans="1:47" ht="45">
      <c r="A15" s="9" t="s">
        <v>291</v>
      </c>
      <c r="B15" s="9" t="s">
        <v>176</v>
      </c>
      <c r="C15" s="9" t="s">
        <v>177</v>
      </c>
      <c r="D15" s="10" t="s">
        <v>283</v>
      </c>
      <c r="E15" s="11">
        <v>2</v>
      </c>
      <c r="F15" s="9" t="s">
        <v>514</v>
      </c>
      <c r="G15" s="9" t="s">
        <v>188</v>
      </c>
      <c r="H15" s="9" t="s">
        <v>515</v>
      </c>
      <c r="I15" s="29" t="s">
        <v>105</v>
      </c>
      <c r="J15" s="33">
        <v>0.5</v>
      </c>
      <c r="K15" s="33"/>
      <c r="L15" s="33">
        <v>1.5</v>
      </c>
      <c r="M15" s="33"/>
      <c r="N15" s="33"/>
      <c r="O15" s="33"/>
      <c r="P15" s="40"/>
      <c r="Q15" s="36"/>
      <c r="R15" s="36"/>
      <c r="S15" s="44"/>
      <c r="T15" s="33">
        <v>1</v>
      </c>
      <c r="U15" s="33">
        <v>2</v>
      </c>
      <c r="V15" s="33"/>
      <c r="W15" s="51"/>
      <c r="X15" s="33"/>
      <c r="Y15" s="100"/>
      <c r="Z15" s="33">
        <v>1</v>
      </c>
      <c r="AA15" s="36"/>
      <c r="AB15" s="36">
        <f t="shared" si="0"/>
        <v>4</v>
      </c>
      <c r="AC15" s="49">
        <f t="shared" si="13"/>
        <v>0</v>
      </c>
      <c r="AD15" s="49">
        <f t="shared" si="2"/>
        <v>0</v>
      </c>
      <c r="AE15" s="49">
        <f t="shared" si="3"/>
        <v>0</v>
      </c>
      <c r="AF15" s="49">
        <f t="shared" si="4"/>
        <v>0.5</v>
      </c>
      <c r="AG15" s="49">
        <f t="shared" si="5"/>
        <v>1</v>
      </c>
      <c r="AH15" s="51">
        <f t="shared" si="6"/>
        <v>0</v>
      </c>
      <c r="AI15" s="62">
        <f t="shared" si="7"/>
        <v>0</v>
      </c>
      <c r="AJ15" s="51">
        <f t="shared" si="8"/>
        <v>0.5</v>
      </c>
      <c r="AK15" s="51">
        <f t="shared" si="9"/>
        <v>0</v>
      </c>
    </row>
    <row r="16" spans="1:47" ht="60">
      <c r="A16" s="9" t="s">
        <v>291</v>
      </c>
      <c r="B16" s="9" t="s">
        <v>290</v>
      </c>
      <c r="C16" s="9" t="s">
        <v>307</v>
      </c>
      <c r="D16" s="10" t="s">
        <v>284</v>
      </c>
      <c r="E16" s="11">
        <v>4</v>
      </c>
      <c r="F16" s="9" t="s">
        <v>189</v>
      </c>
      <c r="G16" s="9" t="s">
        <v>188</v>
      </c>
      <c r="H16" s="9" t="s">
        <v>218</v>
      </c>
      <c r="I16" s="29" t="s">
        <v>276</v>
      </c>
      <c r="J16" s="33"/>
      <c r="K16" s="33"/>
      <c r="L16" s="33">
        <v>1.5</v>
      </c>
      <c r="M16" s="33"/>
      <c r="N16" s="33"/>
      <c r="O16" s="33">
        <v>0.5</v>
      </c>
      <c r="P16" s="40"/>
      <c r="Q16" s="36">
        <v>1</v>
      </c>
      <c r="R16" s="36"/>
      <c r="S16" s="44"/>
      <c r="T16" s="33"/>
      <c r="U16" s="33">
        <v>1</v>
      </c>
      <c r="V16" s="33"/>
      <c r="W16" s="51"/>
      <c r="X16" s="33">
        <v>1</v>
      </c>
      <c r="Y16" s="100"/>
      <c r="Z16" s="33">
        <v>2</v>
      </c>
      <c r="AA16" s="36"/>
      <c r="AB16" s="36">
        <f t="shared" si="0"/>
        <v>5</v>
      </c>
      <c r="AC16" s="49">
        <f t="shared" si="13"/>
        <v>0.2</v>
      </c>
      <c r="AD16" s="49">
        <f t="shared" si="2"/>
        <v>0</v>
      </c>
      <c r="AE16" s="49">
        <f t="shared" si="3"/>
        <v>0</v>
      </c>
      <c r="AF16" s="49">
        <f t="shared" si="4"/>
        <v>0</v>
      </c>
      <c r="AG16" s="49">
        <f t="shared" si="5"/>
        <v>0.8</v>
      </c>
      <c r="AH16" s="51">
        <f t="shared" si="6"/>
        <v>0</v>
      </c>
      <c r="AI16" s="62">
        <f t="shared" si="7"/>
        <v>0.8</v>
      </c>
      <c r="AJ16" s="51">
        <f t="shared" si="8"/>
        <v>1.6</v>
      </c>
      <c r="AK16" s="51">
        <f t="shared" si="9"/>
        <v>0</v>
      </c>
    </row>
    <row r="17" spans="1:46" ht="60">
      <c r="A17" s="9" t="s">
        <v>291</v>
      </c>
      <c r="B17" s="9" t="s">
        <v>290</v>
      </c>
      <c r="C17" s="9" t="s">
        <v>307</v>
      </c>
      <c r="D17" s="10" t="s">
        <v>285</v>
      </c>
      <c r="E17" s="11">
        <v>3</v>
      </c>
      <c r="F17" s="9" t="s">
        <v>190</v>
      </c>
      <c r="G17" s="9" t="s">
        <v>191</v>
      </c>
      <c r="H17" s="9" t="s">
        <v>519</v>
      </c>
      <c r="I17" s="29" t="s">
        <v>520</v>
      </c>
      <c r="J17" s="33"/>
      <c r="K17" s="33"/>
      <c r="L17" s="33"/>
      <c r="M17" s="33"/>
      <c r="N17" s="33"/>
      <c r="O17" s="33">
        <v>1</v>
      </c>
      <c r="P17" s="34" t="s">
        <v>378</v>
      </c>
      <c r="Q17" s="46"/>
      <c r="R17" s="46"/>
      <c r="S17" s="44"/>
      <c r="T17" s="33"/>
      <c r="U17" s="33">
        <v>1</v>
      </c>
      <c r="V17" s="33"/>
      <c r="W17" s="51"/>
      <c r="X17" s="33"/>
      <c r="Y17" s="100"/>
      <c r="Z17" s="33">
        <v>2</v>
      </c>
      <c r="AA17" s="36">
        <v>2</v>
      </c>
      <c r="AB17" s="36">
        <f t="shared" si="0"/>
        <v>5</v>
      </c>
      <c r="AC17" s="49">
        <f t="shared" si="13"/>
        <v>0</v>
      </c>
      <c r="AD17" s="49">
        <f t="shared" si="2"/>
        <v>0</v>
      </c>
      <c r="AE17" s="49">
        <f t="shared" si="3"/>
        <v>0</v>
      </c>
      <c r="AF17" s="49">
        <f t="shared" si="4"/>
        <v>0</v>
      </c>
      <c r="AG17" s="49">
        <f t="shared" si="5"/>
        <v>0.60000000000000009</v>
      </c>
      <c r="AH17" s="51">
        <f t="shared" si="6"/>
        <v>0</v>
      </c>
      <c r="AI17" s="62">
        <f t="shared" si="7"/>
        <v>0</v>
      </c>
      <c r="AJ17" s="51">
        <f t="shared" si="8"/>
        <v>1.2000000000000002</v>
      </c>
      <c r="AK17" s="51">
        <f t="shared" si="9"/>
        <v>1.2000000000000002</v>
      </c>
    </row>
    <row r="18" spans="1:46" ht="75">
      <c r="A18" s="9" t="s">
        <v>291</v>
      </c>
      <c r="B18" s="9" t="s">
        <v>290</v>
      </c>
      <c r="C18" s="9" t="s">
        <v>307</v>
      </c>
      <c r="D18" s="10" t="s">
        <v>286</v>
      </c>
      <c r="E18" s="11">
        <v>4</v>
      </c>
      <c r="F18" s="9" t="s">
        <v>435</v>
      </c>
      <c r="G18" s="9" t="s">
        <v>39</v>
      </c>
      <c r="H18" s="9" t="s">
        <v>503</v>
      </c>
      <c r="I18" s="29" t="s">
        <v>493</v>
      </c>
      <c r="J18" s="33">
        <v>3</v>
      </c>
      <c r="K18" s="33">
        <v>1</v>
      </c>
      <c r="L18" s="33"/>
      <c r="M18" s="33"/>
      <c r="N18" s="33"/>
      <c r="O18" s="33"/>
      <c r="P18" s="40"/>
      <c r="Q18" s="36"/>
      <c r="R18" s="36">
        <v>1</v>
      </c>
      <c r="S18" s="44">
        <v>2</v>
      </c>
      <c r="T18" s="33">
        <v>1</v>
      </c>
      <c r="U18" s="33"/>
      <c r="V18" s="33"/>
      <c r="W18" s="51"/>
      <c r="X18" s="33"/>
      <c r="Y18" s="100"/>
      <c r="Z18" s="33">
        <v>1</v>
      </c>
      <c r="AA18" s="36">
        <v>1</v>
      </c>
      <c r="AB18" s="36">
        <f t="shared" si="0"/>
        <v>6</v>
      </c>
      <c r="AC18" s="49">
        <f t="shared" si="13"/>
        <v>0</v>
      </c>
      <c r="AD18" s="49">
        <f t="shared" si="2"/>
        <v>0.66666666666666663</v>
      </c>
      <c r="AE18" s="49">
        <f t="shared" si="3"/>
        <v>1.3333333333333333</v>
      </c>
      <c r="AF18" s="49">
        <f t="shared" si="4"/>
        <v>0.66666666666666663</v>
      </c>
      <c r="AG18" s="49">
        <f t="shared" si="5"/>
        <v>0</v>
      </c>
      <c r="AH18" s="51">
        <f t="shared" si="6"/>
        <v>0</v>
      </c>
      <c r="AI18" s="62">
        <f t="shared" si="7"/>
        <v>0</v>
      </c>
      <c r="AJ18" s="51">
        <f t="shared" si="8"/>
        <v>0.66666666666666663</v>
      </c>
      <c r="AK18" s="51">
        <f t="shared" si="9"/>
        <v>0.66666666666666663</v>
      </c>
    </row>
    <row r="19" spans="1:46" ht="63" customHeight="1">
      <c r="A19" s="9" t="s">
        <v>291</v>
      </c>
      <c r="B19" s="9" t="s">
        <v>290</v>
      </c>
      <c r="C19" s="9" t="s">
        <v>307</v>
      </c>
      <c r="D19" s="10" t="s">
        <v>504</v>
      </c>
      <c r="E19" s="11">
        <v>3</v>
      </c>
      <c r="F19" s="9" t="s">
        <v>178</v>
      </c>
      <c r="G19" s="9" t="s">
        <v>464</v>
      </c>
      <c r="H19" s="9" t="s">
        <v>505</v>
      </c>
      <c r="I19" s="29" t="s">
        <v>506</v>
      </c>
      <c r="J19" s="33">
        <v>2</v>
      </c>
      <c r="K19" s="33"/>
      <c r="L19" s="33">
        <v>0.5</v>
      </c>
      <c r="M19" s="33"/>
      <c r="N19" s="33"/>
      <c r="O19" s="33">
        <v>0.5</v>
      </c>
      <c r="P19" s="40"/>
      <c r="Q19" s="36">
        <v>1</v>
      </c>
      <c r="R19" s="36">
        <v>1</v>
      </c>
      <c r="S19" s="44">
        <v>2</v>
      </c>
      <c r="T19" s="33">
        <v>2</v>
      </c>
      <c r="U19" s="33">
        <v>1</v>
      </c>
      <c r="V19" s="33"/>
      <c r="W19" s="51"/>
      <c r="X19" s="33"/>
      <c r="Y19" s="100"/>
      <c r="Z19" s="33">
        <v>1</v>
      </c>
      <c r="AA19" s="36"/>
      <c r="AB19" s="36">
        <f t="shared" si="0"/>
        <v>8</v>
      </c>
      <c r="AC19" s="49">
        <f t="shared" si="13"/>
        <v>0.125</v>
      </c>
      <c r="AD19" s="49">
        <f t="shared" si="2"/>
        <v>0.375</v>
      </c>
      <c r="AE19" s="49">
        <f t="shared" si="3"/>
        <v>0.75</v>
      </c>
      <c r="AF19" s="49">
        <f t="shared" si="4"/>
        <v>0.75</v>
      </c>
      <c r="AG19" s="49">
        <f t="shared" si="5"/>
        <v>0.375</v>
      </c>
      <c r="AH19" s="51">
        <f t="shared" si="6"/>
        <v>0</v>
      </c>
      <c r="AI19" s="62">
        <f t="shared" si="7"/>
        <v>0</v>
      </c>
      <c r="AJ19" s="51">
        <f t="shared" si="8"/>
        <v>0.375</v>
      </c>
      <c r="AK19" s="51">
        <f t="shared" si="9"/>
        <v>0</v>
      </c>
    </row>
    <row r="20" spans="1:46" ht="75">
      <c r="A20" s="9" t="s">
        <v>291</v>
      </c>
      <c r="B20" s="9" t="s">
        <v>290</v>
      </c>
      <c r="C20" s="9" t="s">
        <v>307</v>
      </c>
      <c r="D20" s="10" t="s">
        <v>425</v>
      </c>
      <c r="E20" s="11">
        <v>3</v>
      </c>
      <c r="F20" s="9" t="s">
        <v>296</v>
      </c>
      <c r="G20" s="9" t="s">
        <v>106</v>
      </c>
      <c r="H20" s="9" t="s">
        <v>507</v>
      </c>
      <c r="I20" s="29" t="s">
        <v>172</v>
      </c>
      <c r="J20" s="33">
        <v>1.5</v>
      </c>
      <c r="K20" s="33">
        <v>1</v>
      </c>
      <c r="L20" s="33"/>
      <c r="M20" s="33"/>
      <c r="N20" s="33"/>
      <c r="O20" s="33">
        <v>0.5</v>
      </c>
      <c r="P20" s="40"/>
      <c r="Q20" s="36">
        <v>1</v>
      </c>
      <c r="R20" s="36">
        <v>2</v>
      </c>
      <c r="S20" s="44"/>
      <c r="T20" s="33">
        <v>1</v>
      </c>
      <c r="U20" s="33"/>
      <c r="V20" s="33"/>
      <c r="W20" s="51"/>
      <c r="X20" s="33">
        <v>1</v>
      </c>
      <c r="Y20" s="100"/>
      <c r="Z20" s="33">
        <v>1</v>
      </c>
      <c r="AA20" s="36"/>
      <c r="AB20" s="36">
        <f t="shared" si="0"/>
        <v>6</v>
      </c>
      <c r="AC20" s="49">
        <f t="shared" si="13"/>
        <v>0.16666666666666666</v>
      </c>
      <c r="AD20" s="49">
        <f t="shared" si="2"/>
        <v>1</v>
      </c>
      <c r="AE20" s="49">
        <f t="shared" si="3"/>
        <v>0</v>
      </c>
      <c r="AF20" s="49">
        <f t="shared" si="4"/>
        <v>0.5</v>
      </c>
      <c r="AG20" s="49">
        <f t="shared" si="5"/>
        <v>0</v>
      </c>
      <c r="AH20" s="51">
        <f t="shared" si="6"/>
        <v>0</v>
      </c>
      <c r="AI20" s="62">
        <f t="shared" si="7"/>
        <v>0.5</v>
      </c>
      <c r="AJ20" s="51">
        <f t="shared" si="8"/>
        <v>0.5</v>
      </c>
      <c r="AK20" s="51">
        <f t="shared" si="9"/>
        <v>0</v>
      </c>
    </row>
    <row r="21" spans="1:46" ht="15">
      <c r="A21" s="83" t="s">
        <v>119</v>
      </c>
      <c r="B21" s="83" t="s">
        <v>120</v>
      </c>
      <c r="C21" s="83" t="s">
        <v>121</v>
      </c>
      <c r="D21" s="83" t="s">
        <v>185</v>
      </c>
      <c r="E21" s="84">
        <v>7</v>
      </c>
      <c r="F21" s="83" t="s">
        <v>521</v>
      </c>
      <c r="G21" s="83" t="s">
        <v>522</v>
      </c>
      <c r="H21" s="83"/>
      <c r="I21" s="85"/>
      <c r="J21" s="33" t="s">
        <v>122</v>
      </c>
      <c r="K21" s="33"/>
      <c r="L21" s="33"/>
      <c r="M21" s="33"/>
      <c r="N21" s="33"/>
      <c r="O21" s="33"/>
      <c r="P21" s="40"/>
      <c r="Q21" s="57">
        <f>SUM(Q3:Q12)+SUM(Q14:Q20)</f>
        <v>18</v>
      </c>
      <c r="R21" s="57">
        <f>SUM(R3:R12)+SUM(R14:R20)</f>
        <v>6</v>
      </c>
      <c r="S21" s="57">
        <f>SUM(S3:S12)+SUM(S14:S20)</f>
        <v>9</v>
      </c>
      <c r="T21" s="57">
        <f t="shared" ref="T21:AA21" si="14">SUM(T4:T12)+SUM(T14:T20)</f>
        <v>17</v>
      </c>
      <c r="U21" s="57">
        <f t="shared" si="14"/>
        <v>8</v>
      </c>
      <c r="V21" s="57">
        <f t="shared" si="14"/>
        <v>1</v>
      </c>
      <c r="W21" s="57">
        <f t="shared" si="14"/>
        <v>0</v>
      </c>
      <c r="X21" s="57">
        <f t="shared" si="14"/>
        <v>7</v>
      </c>
      <c r="Y21" s="57">
        <f t="shared" si="14"/>
        <v>1</v>
      </c>
      <c r="Z21" s="57">
        <f t="shared" si="14"/>
        <v>16</v>
      </c>
      <c r="AA21" s="57">
        <f t="shared" si="14"/>
        <v>8</v>
      </c>
      <c r="AB21" s="58">
        <f t="shared" si="0"/>
        <v>91</v>
      </c>
      <c r="AC21" s="58">
        <f t="shared" ref="AC21:AJ21" si="15">SUM(AC14:AC20)</f>
        <v>0.4916666666666667</v>
      </c>
      <c r="AD21" s="58">
        <f t="shared" si="15"/>
        <v>2.4416666666666664</v>
      </c>
      <c r="AE21" s="58">
        <f t="shared" si="15"/>
        <v>2.083333333333333</v>
      </c>
      <c r="AF21" s="58">
        <f t="shared" si="15"/>
        <v>3.6166666666666667</v>
      </c>
      <c r="AG21" s="58">
        <f t="shared" si="15"/>
        <v>2.7750000000000004</v>
      </c>
      <c r="AH21" s="58">
        <f>SUM(AH14:AH20)</f>
        <v>0</v>
      </c>
      <c r="AI21" s="63">
        <f t="shared" si="15"/>
        <v>1.7000000000000002</v>
      </c>
      <c r="AJ21" s="58">
        <f t="shared" si="15"/>
        <v>6.041666666666667</v>
      </c>
      <c r="AK21" s="51">
        <f>SUM(AK14:AK20)</f>
        <v>2.2666666666666666</v>
      </c>
      <c r="AL21" s="67">
        <f>AC21*AL3</f>
        <v>5.9</v>
      </c>
      <c r="AM21" s="67">
        <f t="shared" ref="AM21:AT21" si="16">AD21*AM3</f>
        <v>29.299999999999997</v>
      </c>
      <c r="AN21" s="67">
        <f t="shared" si="16"/>
        <v>24.999999999999996</v>
      </c>
      <c r="AO21" s="67">
        <f t="shared" si="16"/>
        <v>43.4</v>
      </c>
      <c r="AP21" s="67">
        <f t="shared" si="16"/>
        <v>33.300000000000004</v>
      </c>
      <c r="AQ21" s="67">
        <f t="shared" si="16"/>
        <v>0</v>
      </c>
      <c r="AR21" s="67">
        <f t="shared" si="16"/>
        <v>20.400000000000002</v>
      </c>
      <c r="AS21" s="67">
        <f t="shared" si="16"/>
        <v>72.5</v>
      </c>
      <c r="AT21" s="67">
        <f t="shared" si="16"/>
        <v>27.2</v>
      </c>
    </row>
    <row r="22" spans="1:46" ht="15">
      <c r="A22" s="9"/>
      <c r="B22" s="9"/>
      <c r="C22" s="9"/>
      <c r="D22" s="10"/>
      <c r="E22" s="9"/>
      <c r="F22" s="9"/>
      <c r="G22" s="9"/>
      <c r="H22" s="9"/>
      <c r="I22" s="29"/>
      <c r="J22" s="33"/>
      <c r="K22" s="33"/>
      <c r="L22" s="33"/>
      <c r="M22" s="33"/>
      <c r="N22" s="33"/>
      <c r="O22" s="33"/>
      <c r="P22" s="40"/>
      <c r="Q22" s="51" t="s">
        <v>437</v>
      </c>
      <c r="R22" s="51" t="s">
        <v>404</v>
      </c>
      <c r="S22" s="44" t="s">
        <v>405</v>
      </c>
      <c r="T22" s="51" t="s">
        <v>406</v>
      </c>
      <c r="U22" s="51" t="s">
        <v>407</v>
      </c>
      <c r="V22" s="51" t="s">
        <v>438</v>
      </c>
      <c r="W22" s="51" t="s">
        <v>439</v>
      </c>
      <c r="X22" s="51" t="s">
        <v>440</v>
      </c>
      <c r="Y22" s="100" t="s">
        <v>551</v>
      </c>
      <c r="Z22" s="51" t="s">
        <v>441</v>
      </c>
      <c r="AA22" s="51" t="s">
        <v>442</v>
      </c>
      <c r="AB22" s="36"/>
      <c r="AC22" s="59">
        <f>AC13+AC21</f>
        <v>8.8170634920634932</v>
      </c>
      <c r="AD22" s="59">
        <f>AD13+AD21</f>
        <v>2.8702380952380948</v>
      </c>
      <c r="AE22" s="59">
        <f>AE13+AE21</f>
        <v>4.2896825396825395</v>
      </c>
      <c r="AF22" s="59">
        <f>AF21+AF13</f>
        <v>8.1309523809523814</v>
      </c>
      <c r="AG22" s="59">
        <f>AG13+AG21</f>
        <v>4.5369047619047622</v>
      </c>
      <c r="AH22" s="59">
        <f>AH13+AH21</f>
        <v>0</v>
      </c>
      <c r="AI22" s="64">
        <f>AI13+AI21</f>
        <v>4.6952380952380945</v>
      </c>
      <c r="AJ22" s="59">
        <f>AJ21+AJ13</f>
        <v>8.9369047619047617</v>
      </c>
      <c r="AK22" s="51">
        <f>AK13+AK21</f>
        <v>4.1396825396825392</v>
      </c>
      <c r="AL22" s="68">
        <f>AC22*AL3</f>
        <v>105.80476190476192</v>
      </c>
      <c r="AM22" s="68">
        <f t="shared" ref="AM22:AT22" si="17">AD22*AM3</f>
        <v>34.442857142857136</v>
      </c>
      <c r="AN22" s="68">
        <f t="shared" si="17"/>
        <v>51.476190476190474</v>
      </c>
      <c r="AO22" s="68">
        <f t="shared" si="17"/>
        <v>97.571428571428584</v>
      </c>
      <c r="AP22" s="68">
        <f t="shared" si="17"/>
        <v>54.44285714285715</v>
      </c>
      <c r="AQ22" s="68">
        <f t="shared" si="17"/>
        <v>0</v>
      </c>
      <c r="AR22" s="68">
        <f t="shared" si="17"/>
        <v>56.342857142857135</v>
      </c>
      <c r="AS22" s="68">
        <f t="shared" si="17"/>
        <v>107.24285714285713</v>
      </c>
      <c r="AT22" s="68">
        <f t="shared" si="17"/>
        <v>49.67619047619047</v>
      </c>
    </row>
    <row r="23" spans="1:46" ht="15">
      <c r="A23" s="9"/>
      <c r="B23" s="9"/>
      <c r="C23" s="9"/>
      <c r="D23" s="10"/>
      <c r="E23" s="9"/>
      <c r="F23" s="9"/>
      <c r="G23" s="9"/>
      <c r="H23" s="9"/>
      <c r="I23" s="50"/>
      <c r="J23" s="51"/>
      <c r="K23" s="51"/>
      <c r="L23" s="51"/>
      <c r="M23" s="51"/>
      <c r="N23" s="51"/>
      <c r="O23" s="51"/>
      <c r="P23" s="40"/>
      <c r="Q23" s="51"/>
      <c r="R23" s="51"/>
      <c r="S23" s="44"/>
      <c r="T23" s="51"/>
      <c r="U23" s="51"/>
      <c r="V23" s="51"/>
      <c r="W23" s="51"/>
      <c r="X23" s="51"/>
      <c r="Y23" s="100"/>
      <c r="Z23" s="51"/>
      <c r="AA23" s="51"/>
      <c r="AB23" s="51"/>
      <c r="AC23" s="51"/>
      <c r="AD23" s="51"/>
      <c r="AE23" s="51"/>
      <c r="AF23" s="51"/>
      <c r="AG23" s="51"/>
      <c r="AH23" s="51"/>
      <c r="AI23" s="40"/>
      <c r="AJ23" s="51"/>
      <c r="AK23" s="51"/>
      <c r="AL23" s="52" t="s">
        <v>403</v>
      </c>
      <c r="AM23" s="52" t="s">
        <v>404</v>
      </c>
      <c r="AN23" s="52" t="s">
        <v>405</v>
      </c>
      <c r="AO23" s="53" t="s">
        <v>406</v>
      </c>
      <c r="AP23" s="53" t="s">
        <v>407</v>
      </c>
      <c r="AQ23" s="53" t="s">
        <v>439</v>
      </c>
      <c r="AR23" s="61" t="s">
        <v>408</v>
      </c>
      <c r="AS23" s="54" t="s">
        <v>22</v>
      </c>
      <c r="AT23" s="65" t="s">
        <v>443</v>
      </c>
    </row>
    <row r="24" spans="1:46" ht="30">
      <c r="A24" s="9" t="s">
        <v>424</v>
      </c>
      <c r="B24" s="9" t="s">
        <v>362</v>
      </c>
      <c r="C24" s="9" t="s">
        <v>307</v>
      </c>
      <c r="D24" s="10" t="s">
        <v>58</v>
      </c>
      <c r="E24" s="11">
        <v>5</v>
      </c>
      <c r="F24" s="9" t="s">
        <v>208</v>
      </c>
      <c r="G24" s="9" t="s">
        <v>465</v>
      </c>
      <c r="H24" s="9" t="s">
        <v>208</v>
      </c>
      <c r="I24" s="29" t="s">
        <v>465</v>
      </c>
      <c r="J24" s="33"/>
      <c r="K24" s="33"/>
      <c r="L24" s="33"/>
      <c r="M24" s="33">
        <v>5</v>
      </c>
      <c r="N24" s="33"/>
      <c r="O24" s="33"/>
      <c r="P24" s="40"/>
      <c r="Q24" s="51"/>
      <c r="R24" s="51"/>
      <c r="S24" s="44"/>
      <c r="T24" s="51"/>
      <c r="U24" s="51"/>
      <c r="V24" s="51">
        <v>1</v>
      </c>
      <c r="W24" s="51"/>
      <c r="X24" s="51"/>
      <c r="Y24" s="100"/>
      <c r="Z24" s="51"/>
      <c r="AA24" s="51"/>
      <c r="AB24" s="51">
        <f t="shared" si="0"/>
        <v>1</v>
      </c>
      <c r="AC24" s="51">
        <f t="shared" ref="AC24:AC42" si="18">Q24/AB24</f>
        <v>0</v>
      </c>
      <c r="AD24" s="51">
        <f t="shared" ref="AD24:AD42" si="19">R24/AB24*E24</f>
        <v>0</v>
      </c>
      <c r="AE24" s="51">
        <f t="shared" ref="AE24:AE42" si="20">S24/AB24*E24</f>
        <v>0</v>
      </c>
      <c r="AF24" s="51">
        <f t="shared" ref="AF24:AF42" si="21">T24/AB24*E24</f>
        <v>0</v>
      </c>
      <c r="AG24" s="51">
        <f t="shared" ref="AG24:AG43" si="22">U24/AB24*E24</f>
        <v>0</v>
      </c>
      <c r="AH24" s="51">
        <f t="shared" si="6"/>
        <v>0</v>
      </c>
      <c r="AI24" s="62">
        <f t="shared" ref="AI24:AI42" si="23">X24/AB24*E24</f>
        <v>0</v>
      </c>
      <c r="AJ24" s="51">
        <f t="shared" ref="AJ24:AJ42" si="24">Z24/AB24*E24</f>
        <v>0</v>
      </c>
      <c r="AK24" s="51">
        <f t="shared" ref="AK24:AK42" si="25">AA24/AB24*E24</f>
        <v>0</v>
      </c>
    </row>
    <row r="25" spans="1:46" ht="90">
      <c r="A25" s="9" t="s">
        <v>424</v>
      </c>
      <c r="B25" s="9" t="s">
        <v>362</v>
      </c>
      <c r="C25" s="9" t="s">
        <v>307</v>
      </c>
      <c r="D25" s="10" t="s">
        <v>59</v>
      </c>
      <c r="E25" s="11">
        <v>3</v>
      </c>
      <c r="F25" s="9" t="s">
        <v>328</v>
      </c>
      <c r="G25" s="9" t="s">
        <v>85</v>
      </c>
      <c r="H25" s="9" t="s">
        <v>292</v>
      </c>
      <c r="I25" s="29" t="s">
        <v>173</v>
      </c>
      <c r="J25" s="33">
        <v>1</v>
      </c>
      <c r="K25" s="33">
        <v>1</v>
      </c>
      <c r="L25" s="33"/>
      <c r="M25" s="33"/>
      <c r="N25" s="33"/>
      <c r="O25" s="33">
        <v>1</v>
      </c>
      <c r="P25" s="40"/>
      <c r="Q25" s="51">
        <v>1</v>
      </c>
      <c r="R25" s="51"/>
      <c r="S25" s="44">
        <v>2</v>
      </c>
      <c r="T25" s="51">
        <v>1</v>
      </c>
      <c r="U25" s="51"/>
      <c r="V25" s="51"/>
      <c r="W25" s="51"/>
      <c r="X25" s="51"/>
      <c r="Y25" s="100"/>
      <c r="Z25" s="51">
        <v>2</v>
      </c>
      <c r="AA25" s="51">
        <v>1</v>
      </c>
      <c r="AB25" s="51">
        <f t="shared" si="0"/>
        <v>7</v>
      </c>
      <c r="AC25" s="51">
        <f t="shared" si="18"/>
        <v>0.14285714285714285</v>
      </c>
      <c r="AD25" s="51">
        <f t="shared" si="19"/>
        <v>0</v>
      </c>
      <c r="AE25" s="51">
        <f t="shared" si="20"/>
        <v>0.8571428571428571</v>
      </c>
      <c r="AF25" s="51">
        <f t="shared" si="21"/>
        <v>0.42857142857142855</v>
      </c>
      <c r="AG25" s="51">
        <f t="shared" si="22"/>
        <v>0</v>
      </c>
      <c r="AH25" s="51">
        <f t="shared" si="6"/>
        <v>0</v>
      </c>
      <c r="AI25" s="62">
        <f t="shared" si="23"/>
        <v>0</v>
      </c>
      <c r="AJ25" s="51">
        <f t="shared" si="24"/>
        <v>0.8571428571428571</v>
      </c>
      <c r="AK25" s="51">
        <f t="shared" si="25"/>
        <v>0.42857142857142855</v>
      </c>
    </row>
    <row r="26" spans="1:46" ht="30">
      <c r="A26" s="23" t="s">
        <v>424</v>
      </c>
      <c r="B26" s="23" t="s">
        <v>362</v>
      </c>
      <c r="C26" s="23" t="s">
        <v>307</v>
      </c>
      <c r="D26" s="23" t="s">
        <v>151</v>
      </c>
      <c r="E26" s="24">
        <v>2</v>
      </c>
      <c r="F26" s="23" t="s">
        <v>329</v>
      </c>
      <c r="G26" s="23"/>
      <c r="H26" s="23" t="s">
        <v>293</v>
      </c>
      <c r="I26" s="31"/>
      <c r="J26" s="33"/>
      <c r="K26" s="33"/>
      <c r="L26" s="33"/>
      <c r="M26" s="33"/>
      <c r="N26" s="33"/>
      <c r="O26" s="33"/>
      <c r="P26" s="34" t="s">
        <v>248</v>
      </c>
      <c r="Q26" s="44"/>
      <c r="R26" s="44"/>
      <c r="S26" s="44"/>
      <c r="T26" s="51"/>
      <c r="U26" s="51"/>
      <c r="V26" s="51"/>
      <c r="W26" s="51"/>
      <c r="X26" s="51"/>
      <c r="Y26" s="100"/>
      <c r="Z26" s="51"/>
      <c r="AA26" s="51">
        <v>1</v>
      </c>
      <c r="AB26" s="51">
        <f t="shared" si="0"/>
        <v>1</v>
      </c>
      <c r="AC26" s="51">
        <f t="shared" si="18"/>
        <v>0</v>
      </c>
      <c r="AD26" s="51">
        <f t="shared" si="19"/>
        <v>0</v>
      </c>
      <c r="AE26" s="51">
        <f t="shared" si="20"/>
        <v>0</v>
      </c>
      <c r="AF26" s="51">
        <f t="shared" si="21"/>
        <v>0</v>
      </c>
      <c r="AG26" s="51">
        <f t="shared" si="22"/>
        <v>0</v>
      </c>
      <c r="AH26" s="51">
        <f t="shared" si="6"/>
        <v>0</v>
      </c>
      <c r="AI26" s="62">
        <f t="shared" si="23"/>
        <v>0</v>
      </c>
      <c r="AJ26" s="51">
        <f t="shared" si="24"/>
        <v>0</v>
      </c>
      <c r="AK26" s="51">
        <f t="shared" si="25"/>
        <v>2</v>
      </c>
    </row>
    <row r="27" spans="1:46" ht="60">
      <c r="A27" s="9" t="s">
        <v>424</v>
      </c>
      <c r="B27" s="9" t="s">
        <v>362</v>
      </c>
      <c r="C27" s="9" t="s">
        <v>307</v>
      </c>
      <c r="D27" s="10" t="s">
        <v>301</v>
      </c>
      <c r="E27" s="11">
        <v>3</v>
      </c>
      <c r="F27" s="9" t="s">
        <v>107</v>
      </c>
      <c r="G27" s="9" t="s">
        <v>278</v>
      </c>
      <c r="H27" s="9" t="s">
        <v>386</v>
      </c>
      <c r="I27" s="29" t="s">
        <v>180</v>
      </c>
      <c r="J27" s="33">
        <v>1</v>
      </c>
      <c r="K27" s="33"/>
      <c r="L27" s="33"/>
      <c r="M27" s="33"/>
      <c r="N27" s="33">
        <v>1</v>
      </c>
      <c r="O27" s="33">
        <v>1</v>
      </c>
      <c r="P27" s="34"/>
      <c r="Q27" s="44">
        <v>1</v>
      </c>
      <c r="R27" s="44"/>
      <c r="S27" s="44"/>
      <c r="T27" s="51"/>
      <c r="U27" s="51"/>
      <c r="V27" s="51"/>
      <c r="W27" s="51">
        <v>1</v>
      </c>
      <c r="X27" s="51"/>
      <c r="Y27" s="100"/>
      <c r="Z27" s="51">
        <v>2</v>
      </c>
      <c r="AA27" s="51">
        <v>1</v>
      </c>
      <c r="AB27" s="51">
        <f t="shared" si="0"/>
        <v>5</v>
      </c>
      <c r="AC27" s="51">
        <f t="shared" si="18"/>
        <v>0.2</v>
      </c>
      <c r="AD27" s="51">
        <f t="shared" si="19"/>
        <v>0</v>
      </c>
      <c r="AE27" s="51">
        <f t="shared" si="20"/>
        <v>0</v>
      </c>
      <c r="AF27" s="51">
        <f t="shared" si="21"/>
        <v>0</v>
      </c>
      <c r="AG27" s="51">
        <f t="shared" si="22"/>
        <v>0</v>
      </c>
      <c r="AH27" s="51">
        <f t="shared" si="6"/>
        <v>0.60000000000000009</v>
      </c>
      <c r="AI27" s="62">
        <f t="shared" si="23"/>
        <v>0</v>
      </c>
      <c r="AJ27" s="51">
        <f t="shared" si="24"/>
        <v>1.2000000000000002</v>
      </c>
      <c r="AK27" s="51">
        <f t="shared" si="25"/>
        <v>0.60000000000000009</v>
      </c>
    </row>
    <row r="28" spans="1:46" ht="30" customHeight="1">
      <c r="A28" s="9" t="s">
        <v>94</v>
      </c>
      <c r="B28" s="9" t="s">
        <v>136</v>
      </c>
      <c r="C28" s="9" t="s">
        <v>306</v>
      </c>
      <c r="D28" s="10" t="s">
        <v>135</v>
      </c>
      <c r="E28" s="11">
        <v>2</v>
      </c>
      <c r="F28" s="9" t="s">
        <v>433</v>
      </c>
      <c r="G28" s="9" t="s">
        <v>279</v>
      </c>
      <c r="H28" s="9" t="s">
        <v>275</v>
      </c>
      <c r="I28" s="29" t="s">
        <v>171</v>
      </c>
      <c r="J28" s="33"/>
      <c r="K28" s="33">
        <v>1</v>
      </c>
      <c r="L28" s="33"/>
      <c r="M28" s="33"/>
      <c r="N28" s="33">
        <v>1</v>
      </c>
      <c r="O28" s="33"/>
      <c r="P28" s="34"/>
      <c r="Q28" s="44"/>
      <c r="R28" s="44"/>
      <c r="S28" s="44"/>
      <c r="T28" s="51">
        <v>1</v>
      </c>
      <c r="U28" s="51"/>
      <c r="V28" s="51"/>
      <c r="W28" s="51">
        <v>1</v>
      </c>
      <c r="X28" s="51"/>
      <c r="Y28" s="100"/>
      <c r="Z28" s="51"/>
      <c r="AA28" s="51">
        <v>1</v>
      </c>
      <c r="AB28" s="51">
        <f t="shared" si="0"/>
        <v>3</v>
      </c>
      <c r="AC28" s="51">
        <f t="shared" si="18"/>
        <v>0</v>
      </c>
      <c r="AD28" s="51">
        <f t="shared" si="19"/>
        <v>0</v>
      </c>
      <c r="AE28" s="51">
        <f t="shared" si="20"/>
        <v>0</v>
      </c>
      <c r="AF28" s="51">
        <f t="shared" si="21"/>
        <v>0.66666666666666663</v>
      </c>
      <c r="AG28" s="51">
        <f t="shared" si="22"/>
        <v>0</v>
      </c>
      <c r="AH28" s="51">
        <f t="shared" si="6"/>
        <v>0.66666666666666663</v>
      </c>
      <c r="AI28" s="62">
        <f t="shared" si="23"/>
        <v>0</v>
      </c>
      <c r="AJ28" s="51">
        <f t="shared" si="24"/>
        <v>0</v>
      </c>
      <c r="AK28" s="51">
        <f t="shared" si="25"/>
        <v>0.66666666666666663</v>
      </c>
    </row>
    <row r="29" spans="1:46" ht="15">
      <c r="A29" s="9"/>
      <c r="B29" s="9"/>
      <c r="C29" s="9"/>
      <c r="D29" s="10"/>
      <c r="E29" s="9"/>
      <c r="F29" s="9"/>
      <c r="G29" s="9"/>
      <c r="H29" s="9"/>
      <c r="I29" s="29"/>
      <c r="J29" s="33"/>
      <c r="K29" s="33"/>
      <c r="L29" s="33"/>
      <c r="M29" s="33"/>
      <c r="N29" s="33"/>
      <c r="O29" s="33"/>
      <c r="P29" s="34"/>
      <c r="Q29" s="44"/>
      <c r="R29" s="44"/>
      <c r="S29" s="44"/>
      <c r="T29" s="51"/>
      <c r="U29" s="51"/>
      <c r="V29" s="51"/>
      <c r="W29" s="51"/>
      <c r="X29" s="51"/>
      <c r="Y29" s="100"/>
      <c r="Z29" s="51"/>
      <c r="AA29" s="51"/>
      <c r="AB29" s="51"/>
      <c r="AC29" s="51"/>
      <c r="AD29" s="51"/>
      <c r="AE29" s="51"/>
      <c r="AF29" s="51"/>
      <c r="AG29" s="51"/>
      <c r="AH29" s="51"/>
      <c r="AI29" s="62"/>
      <c r="AJ29" s="51"/>
      <c r="AK29" s="51"/>
    </row>
    <row r="30" spans="1:46" ht="60">
      <c r="A30" s="9" t="s">
        <v>424</v>
      </c>
      <c r="B30" s="9" t="s">
        <v>362</v>
      </c>
      <c r="C30" s="9" t="s">
        <v>14</v>
      </c>
      <c r="D30" s="10" t="s">
        <v>277</v>
      </c>
      <c r="E30" s="11">
        <v>2</v>
      </c>
      <c r="F30" s="9" t="s">
        <v>296</v>
      </c>
      <c r="G30" s="9" t="s">
        <v>106</v>
      </c>
      <c r="H30" s="9" t="s">
        <v>150</v>
      </c>
      <c r="I30" s="29" t="s">
        <v>181</v>
      </c>
      <c r="J30" s="33">
        <v>1</v>
      </c>
      <c r="K30" s="33">
        <v>0.5</v>
      </c>
      <c r="L30" s="33"/>
      <c r="M30" s="33"/>
      <c r="N30" s="33">
        <v>0.5</v>
      </c>
      <c r="O30" s="33"/>
      <c r="P30" s="34"/>
      <c r="Q30" s="44"/>
      <c r="R30" s="44">
        <v>1</v>
      </c>
      <c r="S30" s="44">
        <v>2</v>
      </c>
      <c r="T30" s="51">
        <v>1</v>
      </c>
      <c r="U30" s="51"/>
      <c r="V30" s="51"/>
      <c r="W30" s="51">
        <v>1</v>
      </c>
      <c r="X30" s="51"/>
      <c r="Y30" s="100"/>
      <c r="Z30" s="51"/>
      <c r="AA30" s="51"/>
      <c r="AB30" s="51">
        <f t="shared" si="0"/>
        <v>5</v>
      </c>
      <c r="AC30" s="51">
        <f t="shared" si="18"/>
        <v>0</v>
      </c>
      <c r="AD30" s="51">
        <f t="shared" si="19"/>
        <v>0.4</v>
      </c>
      <c r="AE30" s="51">
        <f t="shared" si="20"/>
        <v>0.8</v>
      </c>
      <c r="AF30" s="51">
        <f t="shared" si="21"/>
        <v>0.4</v>
      </c>
      <c r="AG30" s="51">
        <f t="shared" si="22"/>
        <v>0</v>
      </c>
      <c r="AH30" s="51">
        <f>W30/AB30*E30</f>
        <v>0.4</v>
      </c>
      <c r="AI30" s="62">
        <f t="shared" si="23"/>
        <v>0</v>
      </c>
      <c r="AJ30" s="51">
        <f t="shared" si="24"/>
        <v>0</v>
      </c>
      <c r="AK30" s="51">
        <f t="shared" si="25"/>
        <v>0</v>
      </c>
    </row>
    <row r="31" spans="1:46" ht="60">
      <c r="A31" s="9" t="s">
        <v>424</v>
      </c>
      <c r="B31" s="9" t="s">
        <v>362</v>
      </c>
      <c r="C31" s="9" t="s">
        <v>14</v>
      </c>
      <c r="D31" s="10" t="s">
        <v>60</v>
      </c>
      <c r="E31" s="11">
        <v>3</v>
      </c>
      <c r="F31" s="9" t="s">
        <v>38</v>
      </c>
      <c r="G31" s="9" t="s">
        <v>464</v>
      </c>
      <c r="H31" s="9" t="s">
        <v>523</v>
      </c>
      <c r="I31" s="29" t="s">
        <v>524</v>
      </c>
      <c r="J31" s="33">
        <v>1</v>
      </c>
      <c r="K31" s="33">
        <v>1</v>
      </c>
      <c r="L31" s="33"/>
      <c r="M31" s="33"/>
      <c r="N31" s="33">
        <v>1</v>
      </c>
      <c r="O31" s="33"/>
      <c r="P31" s="34"/>
      <c r="Q31" s="44"/>
      <c r="R31" s="44">
        <v>1</v>
      </c>
      <c r="S31" s="44">
        <v>2</v>
      </c>
      <c r="T31" s="51">
        <v>1</v>
      </c>
      <c r="U31" s="51"/>
      <c r="V31" s="51"/>
      <c r="W31" s="51">
        <v>1</v>
      </c>
      <c r="X31" s="51"/>
      <c r="Y31" s="100"/>
      <c r="Z31" s="51">
        <v>1</v>
      </c>
      <c r="AA31" s="51"/>
      <c r="AB31" s="51">
        <f t="shared" si="0"/>
        <v>6</v>
      </c>
      <c r="AC31" s="51">
        <f t="shared" si="18"/>
        <v>0</v>
      </c>
      <c r="AD31" s="51">
        <f t="shared" si="19"/>
        <v>0.5</v>
      </c>
      <c r="AE31" s="51">
        <f t="shared" si="20"/>
        <v>1</v>
      </c>
      <c r="AF31" s="51">
        <f t="shared" si="21"/>
        <v>0.5</v>
      </c>
      <c r="AG31" s="51">
        <f t="shared" si="22"/>
        <v>0</v>
      </c>
      <c r="AH31" s="51">
        <f t="shared" si="6"/>
        <v>0.5</v>
      </c>
      <c r="AI31" s="62">
        <f t="shared" si="23"/>
        <v>0</v>
      </c>
      <c r="AJ31" s="51">
        <f t="shared" si="24"/>
        <v>0.5</v>
      </c>
      <c r="AK31" s="51">
        <f t="shared" si="25"/>
        <v>0</v>
      </c>
    </row>
    <row r="32" spans="1:46" ht="75">
      <c r="A32" s="9" t="s">
        <v>424</v>
      </c>
      <c r="B32" s="9" t="s">
        <v>362</v>
      </c>
      <c r="C32" s="9" t="s">
        <v>14</v>
      </c>
      <c r="D32" s="10" t="s">
        <v>409</v>
      </c>
      <c r="E32" s="11">
        <v>2</v>
      </c>
      <c r="F32" s="9" t="s">
        <v>397</v>
      </c>
      <c r="G32" s="9" t="s">
        <v>398</v>
      </c>
      <c r="H32" s="9" t="s">
        <v>560</v>
      </c>
      <c r="I32" s="29" t="s">
        <v>15</v>
      </c>
      <c r="J32" s="33">
        <v>1</v>
      </c>
      <c r="K32" s="33">
        <v>1</v>
      </c>
      <c r="L32" s="33"/>
      <c r="M32" s="33"/>
      <c r="N32" s="33"/>
      <c r="O32" s="33"/>
      <c r="P32" s="34"/>
      <c r="Q32" s="44">
        <v>1</v>
      </c>
      <c r="R32" s="44"/>
      <c r="S32" s="44"/>
      <c r="T32" s="51">
        <v>3</v>
      </c>
      <c r="U32" s="51"/>
      <c r="V32" s="51"/>
      <c r="W32" s="51"/>
      <c r="X32" s="51"/>
      <c r="Y32" s="100"/>
      <c r="Z32" s="51"/>
      <c r="AA32" s="51"/>
      <c r="AB32" s="51">
        <f t="shared" si="0"/>
        <v>4</v>
      </c>
      <c r="AC32" s="51">
        <f t="shared" si="18"/>
        <v>0.25</v>
      </c>
      <c r="AD32" s="51">
        <f t="shared" si="19"/>
        <v>0</v>
      </c>
      <c r="AE32" s="51">
        <f t="shared" si="20"/>
        <v>0</v>
      </c>
      <c r="AF32" s="51">
        <f t="shared" si="21"/>
        <v>1.5</v>
      </c>
      <c r="AG32" s="51">
        <f t="shared" si="22"/>
        <v>0</v>
      </c>
      <c r="AH32" s="51">
        <f t="shared" si="6"/>
        <v>0</v>
      </c>
      <c r="AI32" s="62">
        <f t="shared" si="23"/>
        <v>0</v>
      </c>
      <c r="AJ32" s="51">
        <f t="shared" si="24"/>
        <v>0</v>
      </c>
      <c r="AK32" s="51">
        <f t="shared" si="25"/>
        <v>0</v>
      </c>
    </row>
    <row r="33" spans="1:46" ht="90">
      <c r="A33" s="9" t="s">
        <v>424</v>
      </c>
      <c r="B33" s="9" t="s">
        <v>362</v>
      </c>
      <c r="C33" s="9" t="s">
        <v>14</v>
      </c>
      <c r="D33" s="10" t="s">
        <v>174</v>
      </c>
      <c r="E33" s="11">
        <v>3</v>
      </c>
      <c r="F33" s="9" t="s">
        <v>219</v>
      </c>
      <c r="G33" s="9" t="s">
        <v>175</v>
      </c>
      <c r="H33" s="9" t="s">
        <v>114</v>
      </c>
      <c r="I33" s="29" t="s">
        <v>62</v>
      </c>
      <c r="J33" s="33">
        <v>1</v>
      </c>
      <c r="K33" s="33">
        <v>1</v>
      </c>
      <c r="L33" s="33"/>
      <c r="M33" s="33"/>
      <c r="N33" s="33"/>
      <c r="O33" s="33">
        <v>1</v>
      </c>
      <c r="P33" s="34"/>
      <c r="Q33" s="44">
        <v>1</v>
      </c>
      <c r="R33" s="44"/>
      <c r="S33" s="44"/>
      <c r="T33" s="51">
        <v>2</v>
      </c>
      <c r="U33" s="51"/>
      <c r="V33" s="51"/>
      <c r="W33" s="51"/>
      <c r="X33" s="51">
        <v>1</v>
      </c>
      <c r="Y33" s="100"/>
      <c r="Z33" s="51">
        <v>2</v>
      </c>
      <c r="AA33" s="51">
        <v>2</v>
      </c>
      <c r="AB33" s="51">
        <f t="shared" si="0"/>
        <v>8</v>
      </c>
      <c r="AC33" s="51">
        <f t="shared" si="18"/>
        <v>0.125</v>
      </c>
      <c r="AD33" s="51">
        <f t="shared" si="19"/>
        <v>0</v>
      </c>
      <c r="AE33" s="51">
        <f t="shared" si="20"/>
        <v>0</v>
      </c>
      <c r="AF33" s="51">
        <f t="shared" si="21"/>
        <v>0.75</v>
      </c>
      <c r="AG33" s="51">
        <f t="shared" si="22"/>
        <v>0</v>
      </c>
      <c r="AH33" s="51">
        <f t="shared" si="6"/>
        <v>0</v>
      </c>
      <c r="AI33" s="62">
        <f t="shared" si="23"/>
        <v>0.375</v>
      </c>
      <c r="AJ33" s="51">
        <f t="shared" si="24"/>
        <v>0.75</v>
      </c>
      <c r="AK33" s="51">
        <f t="shared" si="25"/>
        <v>0.75</v>
      </c>
    </row>
    <row r="34" spans="1:46" ht="30">
      <c r="A34" s="9" t="s">
        <v>424</v>
      </c>
      <c r="B34" s="9" t="s">
        <v>362</v>
      </c>
      <c r="C34" s="9" t="s">
        <v>14</v>
      </c>
      <c r="D34" s="10" t="s">
        <v>250</v>
      </c>
      <c r="E34" s="11">
        <v>2</v>
      </c>
      <c r="F34" s="9" t="s">
        <v>421</v>
      </c>
      <c r="G34" s="9" t="s">
        <v>16</v>
      </c>
      <c r="H34" s="9" t="s">
        <v>494</v>
      </c>
      <c r="I34" s="29" t="s">
        <v>495</v>
      </c>
      <c r="J34" s="33">
        <v>2</v>
      </c>
      <c r="K34" s="33"/>
      <c r="L34" s="33"/>
      <c r="M34" s="33"/>
      <c r="N34" s="33"/>
      <c r="O34" s="33"/>
      <c r="P34" s="34"/>
      <c r="Q34" s="44">
        <v>1</v>
      </c>
      <c r="R34" s="44"/>
      <c r="S34" s="44"/>
      <c r="T34" s="51"/>
      <c r="U34" s="51"/>
      <c r="V34" s="51"/>
      <c r="W34" s="51"/>
      <c r="X34" s="51"/>
      <c r="Y34" s="100"/>
      <c r="Z34" s="51">
        <v>1</v>
      </c>
      <c r="AA34" s="51"/>
      <c r="AB34" s="51">
        <f t="shared" si="0"/>
        <v>2</v>
      </c>
      <c r="AC34" s="51">
        <f t="shared" si="18"/>
        <v>0.5</v>
      </c>
      <c r="AD34" s="51">
        <f t="shared" si="19"/>
        <v>0</v>
      </c>
      <c r="AE34" s="51">
        <f t="shared" si="20"/>
        <v>0</v>
      </c>
      <c r="AF34" s="51">
        <f t="shared" si="21"/>
        <v>0</v>
      </c>
      <c r="AG34" s="51">
        <f t="shared" si="22"/>
        <v>0</v>
      </c>
      <c r="AH34" s="51">
        <f t="shared" si="6"/>
        <v>0</v>
      </c>
      <c r="AI34" s="62">
        <f t="shared" si="23"/>
        <v>0</v>
      </c>
      <c r="AJ34" s="51">
        <f t="shared" si="24"/>
        <v>1</v>
      </c>
      <c r="AK34" s="51">
        <f t="shared" si="25"/>
        <v>0</v>
      </c>
    </row>
    <row r="35" spans="1:46" ht="60">
      <c r="A35" s="9" t="s">
        <v>424</v>
      </c>
      <c r="B35" s="9" t="s">
        <v>362</v>
      </c>
      <c r="C35" s="9" t="s">
        <v>14</v>
      </c>
      <c r="D35" s="10" t="s">
        <v>34</v>
      </c>
      <c r="E35" s="11">
        <v>3</v>
      </c>
      <c r="F35" s="9" t="s">
        <v>187</v>
      </c>
      <c r="G35" s="9" t="s">
        <v>464</v>
      </c>
      <c r="H35" s="9" t="s">
        <v>274</v>
      </c>
      <c r="I35" s="29" t="s">
        <v>228</v>
      </c>
      <c r="J35" s="33">
        <v>1.5</v>
      </c>
      <c r="K35" s="33">
        <v>1.5</v>
      </c>
      <c r="L35" s="33"/>
      <c r="M35" s="33"/>
      <c r="N35" s="33"/>
      <c r="O35" s="33"/>
      <c r="P35" s="34"/>
      <c r="Q35" s="44">
        <v>2</v>
      </c>
      <c r="R35" s="44"/>
      <c r="S35" s="44">
        <v>1</v>
      </c>
      <c r="T35" s="51">
        <v>1</v>
      </c>
      <c r="U35" s="51"/>
      <c r="V35" s="51"/>
      <c r="W35" s="51"/>
      <c r="X35" s="51">
        <v>1</v>
      </c>
      <c r="Y35" s="100"/>
      <c r="Z35" s="51"/>
      <c r="AA35" s="51">
        <v>1</v>
      </c>
      <c r="AB35" s="51">
        <f t="shared" si="0"/>
        <v>6</v>
      </c>
      <c r="AC35" s="51">
        <f t="shared" si="18"/>
        <v>0.33333333333333331</v>
      </c>
      <c r="AD35" s="51">
        <f t="shared" si="19"/>
        <v>0</v>
      </c>
      <c r="AE35" s="51">
        <f t="shared" si="20"/>
        <v>0.5</v>
      </c>
      <c r="AF35" s="51">
        <f t="shared" si="21"/>
        <v>0.5</v>
      </c>
      <c r="AG35" s="51">
        <f t="shared" si="22"/>
        <v>0</v>
      </c>
      <c r="AH35" s="51">
        <f t="shared" si="6"/>
        <v>0</v>
      </c>
      <c r="AI35" s="62">
        <f t="shared" si="23"/>
        <v>0.5</v>
      </c>
      <c r="AJ35" s="51">
        <f t="shared" si="24"/>
        <v>0</v>
      </c>
      <c r="AK35" s="51">
        <f t="shared" si="25"/>
        <v>0.5</v>
      </c>
    </row>
    <row r="36" spans="1:46" ht="15">
      <c r="A36" s="9"/>
      <c r="B36" s="9"/>
      <c r="C36" s="9"/>
      <c r="D36" s="10"/>
      <c r="E36" s="9"/>
      <c r="F36" s="9"/>
      <c r="G36" s="9"/>
      <c r="H36" s="9"/>
      <c r="I36" s="29"/>
      <c r="J36" s="33"/>
      <c r="K36" s="33"/>
      <c r="L36" s="33"/>
      <c r="M36" s="33"/>
      <c r="N36" s="33"/>
      <c r="O36" s="33"/>
      <c r="P36" s="34"/>
      <c r="Q36" s="44"/>
      <c r="R36" s="44"/>
      <c r="S36" s="44"/>
      <c r="T36" s="51"/>
      <c r="U36" s="51"/>
      <c r="V36" s="51"/>
      <c r="W36" s="51"/>
      <c r="X36" s="51"/>
      <c r="Y36" s="100"/>
      <c r="Z36" s="51"/>
      <c r="AA36" s="51"/>
      <c r="AB36" s="51"/>
      <c r="AC36" s="51"/>
      <c r="AD36" s="51"/>
      <c r="AE36" s="51"/>
      <c r="AF36" s="51"/>
      <c r="AG36" s="51"/>
      <c r="AH36" s="51"/>
      <c r="AI36" s="62"/>
      <c r="AJ36" s="51"/>
      <c r="AK36" s="51"/>
    </row>
    <row r="37" spans="1:46" ht="30">
      <c r="A37" s="9" t="s">
        <v>424</v>
      </c>
      <c r="B37" s="9" t="s">
        <v>362</v>
      </c>
      <c r="C37" s="9" t="s">
        <v>84</v>
      </c>
      <c r="D37" s="10" t="s">
        <v>35</v>
      </c>
      <c r="E37" s="11">
        <v>2</v>
      </c>
      <c r="F37" s="9" t="s">
        <v>158</v>
      </c>
      <c r="G37" s="9" t="s">
        <v>182</v>
      </c>
      <c r="H37" s="9" t="s">
        <v>229</v>
      </c>
      <c r="I37" s="29" t="s">
        <v>220</v>
      </c>
      <c r="J37" s="33"/>
      <c r="K37" s="33"/>
      <c r="L37" s="33"/>
      <c r="M37" s="33"/>
      <c r="N37" s="33"/>
      <c r="O37" s="33"/>
      <c r="P37" s="34"/>
      <c r="Q37" s="44"/>
      <c r="R37" s="44"/>
      <c r="S37" s="44"/>
      <c r="T37" s="51"/>
      <c r="U37" s="51"/>
      <c r="V37" s="51"/>
      <c r="W37" s="51">
        <v>1</v>
      </c>
      <c r="X37" s="51"/>
      <c r="Y37" s="100"/>
      <c r="Z37" s="51"/>
      <c r="AA37" s="51">
        <v>1</v>
      </c>
      <c r="AB37" s="51">
        <f t="shared" si="0"/>
        <v>2</v>
      </c>
      <c r="AC37" s="51">
        <f t="shared" si="18"/>
        <v>0</v>
      </c>
      <c r="AD37" s="51">
        <f t="shared" si="19"/>
        <v>0</v>
      </c>
      <c r="AE37" s="51">
        <f t="shared" si="20"/>
        <v>0</v>
      </c>
      <c r="AF37" s="51">
        <f t="shared" si="21"/>
        <v>0</v>
      </c>
      <c r="AG37" s="51">
        <f t="shared" si="22"/>
        <v>0</v>
      </c>
      <c r="AH37" s="51">
        <f t="shared" si="6"/>
        <v>1</v>
      </c>
      <c r="AI37" s="62">
        <f t="shared" si="23"/>
        <v>0</v>
      </c>
      <c r="AJ37" s="51">
        <f t="shared" si="24"/>
        <v>0</v>
      </c>
      <c r="AK37" s="51">
        <f t="shared" si="25"/>
        <v>1</v>
      </c>
    </row>
    <row r="38" spans="1:46" ht="63.75">
      <c r="A38" s="9" t="s">
        <v>424</v>
      </c>
      <c r="B38" s="86" t="s">
        <v>362</v>
      </c>
      <c r="C38" s="86" t="s">
        <v>84</v>
      </c>
      <c r="D38" s="86" t="s">
        <v>36</v>
      </c>
      <c r="E38" s="87">
        <v>2</v>
      </c>
      <c r="F38" s="86" t="s">
        <v>420</v>
      </c>
      <c r="G38" s="86" t="s">
        <v>464</v>
      </c>
      <c r="H38" s="86" t="s">
        <v>525</v>
      </c>
      <c r="I38" s="88" t="s">
        <v>526</v>
      </c>
      <c r="J38" s="33">
        <v>4</v>
      </c>
      <c r="K38" s="33"/>
      <c r="L38" s="33"/>
      <c r="M38" s="33"/>
      <c r="N38" s="33"/>
      <c r="O38" s="33"/>
      <c r="P38" s="34" t="s">
        <v>379</v>
      </c>
      <c r="Q38" s="44">
        <v>1</v>
      </c>
      <c r="R38" s="44"/>
      <c r="S38" s="44"/>
      <c r="T38" s="51"/>
      <c r="U38" s="51"/>
      <c r="V38" s="51"/>
      <c r="W38" s="51"/>
      <c r="X38" s="51"/>
      <c r="Y38" s="100"/>
      <c r="Z38" s="51">
        <v>2</v>
      </c>
      <c r="AA38" s="51"/>
      <c r="AB38" s="51">
        <f t="shared" si="0"/>
        <v>3</v>
      </c>
      <c r="AC38" s="51">
        <f t="shared" si="18"/>
        <v>0.33333333333333331</v>
      </c>
      <c r="AD38" s="51">
        <f t="shared" si="19"/>
        <v>0</v>
      </c>
      <c r="AE38" s="51">
        <f t="shared" si="20"/>
        <v>0</v>
      </c>
      <c r="AF38" s="51">
        <f t="shared" si="21"/>
        <v>0</v>
      </c>
      <c r="AG38" s="51">
        <f t="shared" si="22"/>
        <v>0</v>
      </c>
      <c r="AH38" s="51">
        <f t="shared" si="6"/>
        <v>0</v>
      </c>
      <c r="AI38" s="62">
        <f t="shared" si="23"/>
        <v>0</v>
      </c>
      <c r="AJ38" s="51">
        <f t="shared" si="24"/>
        <v>1.3333333333333333</v>
      </c>
      <c r="AK38" s="51">
        <f t="shared" si="25"/>
        <v>0</v>
      </c>
    </row>
    <row r="39" spans="1:46" ht="15">
      <c r="A39" s="23" t="s">
        <v>424</v>
      </c>
      <c r="B39" s="23" t="s">
        <v>362</v>
      </c>
      <c r="C39" s="23" t="s">
        <v>84</v>
      </c>
      <c r="D39" s="23" t="s">
        <v>37</v>
      </c>
      <c r="E39" s="24">
        <v>2</v>
      </c>
      <c r="F39" s="23" t="s">
        <v>452</v>
      </c>
      <c r="G39" s="23" t="s">
        <v>453</v>
      </c>
      <c r="H39" s="23" t="s">
        <v>452</v>
      </c>
      <c r="I39" s="31" t="s">
        <v>453</v>
      </c>
      <c r="J39" s="33"/>
      <c r="K39" s="33"/>
      <c r="L39" s="33">
        <v>2</v>
      </c>
      <c r="M39" s="33"/>
      <c r="N39" s="33"/>
      <c r="O39" s="33"/>
      <c r="P39" s="40"/>
      <c r="Q39" s="51"/>
      <c r="R39" s="51"/>
      <c r="S39" s="44"/>
      <c r="T39" s="51"/>
      <c r="U39" s="51">
        <v>1</v>
      </c>
      <c r="V39" s="51"/>
      <c r="W39" s="51"/>
      <c r="X39" s="51"/>
      <c r="Y39" s="100"/>
      <c r="Z39" s="51"/>
      <c r="AA39" s="51"/>
      <c r="AB39" s="51">
        <f t="shared" si="0"/>
        <v>1</v>
      </c>
      <c r="AC39" s="51">
        <f t="shared" si="18"/>
        <v>0</v>
      </c>
      <c r="AD39" s="51">
        <f t="shared" si="19"/>
        <v>0</v>
      </c>
      <c r="AE39" s="51">
        <f t="shared" si="20"/>
        <v>0</v>
      </c>
      <c r="AF39" s="51">
        <f t="shared" si="21"/>
        <v>0</v>
      </c>
      <c r="AG39" s="51">
        <f t="shared" si="22"/>
        <v>2</v>
      </c>
      <c r="AH39" s="51">
        <f t="shared" si="6"/>
        <v>0</v>
      </c>
      <c r="AI39" s="62">
        <f t="shared" si="23"/>
        <v>0</v>
      </c>
      <c r="AJ39" s="51">
        <f t="shared" si="24"/>
        <v>0</v>
      </c>
      <c r="AK39" s="51">
        <f t="shared" si="25"/>
        <v>0</v>
      </c>
    </row>
    <row r="40" spans="1:46" ht="30">
      <c r="A40" s="9" t="s">
        <v>424</v>
      </c>
      <c r="B40" s="80" t="s">
        <v>362</v>
      </c>
      <c r="C40" s="80" t="s">
        <v>84</v>
      </c>
      <c r="D40" s="80" t="s">
        <v>233</v>
      </c>
      <c r="E40" s="82">
        <v>2</v>
      </c>
      <c r="F40" s="80" t="s">
        <v>516</v>
      </c>
      <c r="G40" s="80" t="s">
        <v>279</v>
      </c>
      <c r="H40" s="80" t="s">
        <v>517</v>
      </c>
      <c r="I40" s="81" t="s">
        <v>518</v>
      </c>
      <c r="J40" s="33"/>
      <c r="K40" s="33">
        <v>2</v>
      </c>
      <c r="L40" s="33"/>
      <c r="M40" s="33"/>
      <c r="N40" s="33"/>
      <c r="O40" s="33"/>
      <c r="P40" s="40"/>
      <c r="Q40" s="51"/>
      <c r="R40" s="51"/>
      <c r="S40" s="44"/>
      <c r="T40" s="51">
        <v>1</v>
      </c>
      <c r="U40" s="51">
        <v>1</v>
      </c>
      <c r="V40" s="51"/>
      <c r="W40" s="51"/>
      <c r="X40" s="51"/>
      <c r="Y40" s="100"/>
      <c r="Z40" s="51"/>
      <c r="AA40" s="51"/>
      <c r="AB40" s="51">
        <f t="shared" si="0"/>
        <v>2</v>
      </c>
      <c r="AC40" s="51">
        <f t="shared" si="18"/>
        <v>0</v>
      </c>
      <c r="AD40" s="51">
        <f t="shared" si="19"/>
        <v>0</v>
      </c>
      <c r="AE40" s="51">
        <f t="shared" si="20"/>
        <v>0</v>
      </c>
      <c r="AF40" s="51">
        <f t="shared" si="21"/>
        <v>1</v>
      </c>
      <c r="AG40" s="51">
        <f t="shared" si="22"/>
        <v>1</v>
      </c>
      <c r="AH40" s="51">
        <f t="shared" si="6"/>
        <v>0</v>
      </c>
      <c r="AI40" s="62">
        <f t="shared" si="23"/>
        <v>0</v>
      </c>
      <c r="AJ40" s="51">
        <f t="shared" si="24"/>
        <v>0</v>
      </c>
      <c r="AK40" s="51">
        <f t="shared" si="25"/>
        <v>0</v>
      </c>
    </row>
    <row r="41" spans="1:46" ht="45">
      <c r="A41" s="9" t="s">
        <v>424</v>
      </c>
      <c r="B41" s="9" t="s">
        <v>362</v>
      </c>
      <c r="C41" s="9" t="s">
        <v>84</v>
      </c>
      <c r="D41" s="10" t="s">
        <v>24</v>
      </c>
      <c r="E41" s="11">
        <v>2</v>
      </c>
      <c r="F41" s="9" t="s">
        <v>265</v>
      </c>
      <c r="G41" s="9" t="s">
        <v>188</v>
      </c>
      <c r="H41" s="9" t="s">
        <v>134</v>
      </c>
      <c r="I41" s="29" t="s">
        <v>221</v>
      </c>
      <c r="J41" s="33"/>
      <c r="K41" s="33"/>
      <c r="L41" s="33">
        <v>2</v>
      </c>
      <c r="M41" s="33"/>
      <c r="N41" s="33"/>
      <c r="O41" s="33"/>
      <c r="P41" s="40"/>
      <c r="Q41" s="51"/>
      <c r="R41" s="51"/>
      <c r="S41" s="44"/>
      <c r="T41" s="51"/>
      <c r="U41" s="51">
        <v>2</v>
      </c>
      <c r="V41" s="51"/>
      <c r="W41" s="51"/>
      <c r="X41" s="51"/>
      <c r="Y41" s="100"/>
      <c r="Z41" s="51"/>
      <c r="AA41" s="51">
        <v>1</v>
      </c>
      <c r="AB41" s="51">
        <f t="shared" si="0"/>
        <v>3</v>
      </c>
      <c r="AC41" s="51">
        <f t="shared" si="18"/>
        <v>0</v>
      </c>
      <c r="AD41" s="51">
        <f t="shared" si="19"/>
        <v>0</v>
      </c>
      <c r="AE41" s="51">
        <f t="shared" si="20"/>
        <v>0</v>
      </c>
      <c r="AF41" s="51">
        <f t="shared" si="21"/>
        <v>0</v>
      </c>
      <c r="AG41" s="51">
        <f t="shared" si="22"/>
        <v>1.3333333333333333</v>
      </c>
      <c r="AH41" s="51">
        <f t="shared" si="6"/>
        <v>0</v>
      </c>
      <c r="AI41" s="62">
        <f t="shared" si="23"/>
        <v>0</v>
      </c>
      <c r="AJ41" s="51">
        <f t="shared" si="24"/>
        <v>0</v>
      </c>
      <c r="AK41" s="51">
        <f t="shared" si="25"/>
        <v>0.66666666666666663</v>
      </c>
    </row>
    <row r="42" spans="1:46" ht="45">
      <c r="A42" s="9" t="s">
        <v>424</v>
      </c>
      <c r="B42" s="86" t="s">
        <v>25</v>
      </c>
      <c r="C42" s="86" t="s">
        <v>26</v>
      </c>
      <c r="D42" s="86" t="s">
        <v>27</v>
      </c>
      <c r="E42" s="87">
        <v>3</v>
      </c>
      <c r="F42" s="86" t="s">
        <v>28</v>
      </c>
      <c r="G42" s="86" t="s">
        <v>29</v>
      </c>
      <c r="H42" s="86" t="s">
        <v>245</v>
      </c>
      <c r="I42" s="86" t="s">
        <v>246</v>
      </c>
      <c r="J42" s="33"/>
      <c r="K42" s="33">
        <v>1</v>
      </c>
      <c r="L42" s="33">
        <v>1</v>
      </c>
      <c r="M42" s="33"/>
      <c r="N42" s="33">
        <v>1</v>
      </c>
      <c r="O42" s="33"/>
      <c r="P42" s="40"/>
      <c r="Q42" s="51"/>
      <c r="R42" s="51"/>
      <c r="S42" s="44"/>
      <c r="T42" s="51">
        <v>1</v>
      </c>
      <c r="U42" s="51">
        <v>1</v>
      </c>
      <c r="V42" s="51"/>
      <c r="W42" s="51">
        <v>1</v>
      </c>
      <c r="X42" s="51"/>
      <c r="Y42" s="100"/>
      <c r="Z42" s="51"/>
      <c r="AA42" s="51"/>
      <c r="AB42" s="51">
        <f t="shared" si="0"/>
        <v>3</v>
      </c>
      <c r="AC42" s="51">
        <f t="shared" si="18"/>
        <v>0</v>
      </c>
      <c r="AD42" s="51">
        <f t="shared" si="19"/>
        <v>0</v>
      </c>
      <c r="AE42" s="51">
        <f t="shared" si="20"/>
        <v>0</v>
      </c>
      <c r="AF42" s="51">
        <f t="shared" si="21"/>
        <v>1</v>
      </c>
      <c r="AG42" s="51">
        <f t="shared" si="22"/>
        <v>1</v>
      </c>
      <c r="AH42" s="51">
        <f t="shared" si="6"/>
        <v>1</v>
      </c>
      <c r="AI42" s="62">
        <f t="shared" si="23"/>
        <v>0</v>
      </c>
      <c r="AJ42" s="51">
        <f t="shared" si="24"/>
        <v>0</v>
      </c>
      <c r="AK42" s="51">
        <f t="shared" si="25"/>
        <v>0</v>
      </c>
    </row>
    <row r="43" spans="1:46" ht="60">
      <c r="A43" s="9" t="s">
        <v>94</v>
      </c>
      <c r="B43" s="86" t="s">
        <v>496</v>
      </c>
      <c r="C43" s="86" t="s">
        <v>497</v>
      </c>
      <c r="D43" s="86" t="s">
        <v>498</v>
      </c>
      <c r="E43" s="87">
        <v>2</v>
      </c>
      <c r="F43" s="86" t="s">
        <v>499</v>
      </c>
      <c r="G43" s="86" t="s">
        <v>43</v>
      </c>
      <c r="H43" s="86" t="s">
        <v>500</v>
      </c>
      <c r="I43" s="86" t="s">
        <v>43</v>
      </c>
      <c r="J43" s="79"/>
      <c r="K43" s="79"/>
      <c r="L43" s="79"/>
      <c r="M43" s="79"/>
      <c r="N43" s="79"/>
      <c r="O43" s="79"/>
      <c r="P43" s="40"/>
      <c r="Q43" s="79"/>
      <c r="R43" s="79"/>
      <c r="S43" s="44"/>
      <c r="T43" s="79"/>
      <c r="U43" s="79">
        <v>5</v>
      </c>
      <c r="V43" s="79"/>
      <c r="W43" s="79"/>
      <c r="X43" s="79"/>
      <c r="Y43" s="100"/>
      <c r="Z43" s="79"/>
      <c r="AA43" s="79"/>
      <c r="AB43" s="79">
        <f t="shared" si="0"/>
        <v>5</v>
      </c>
      <c r="AC43" s="79"/>
      <c r="AD43" s="79"/>
      <c r="AE43" s="79"/>
      <c r="AF43" s="79"/>
      <c r="AG43" s="79">
        <f t="shared" si="22"/>
        <v>2</v>
      </c>
      <c r="AH43" s="79"/>
      <c r="AI43" s="62"/>
      <c r="AJ43" s="79"/>
      <c r="AK43" s="79"/>
    </row>
    <row r="44" spans="1:46">
      <c r="A44" s="12"/>
      <c r="B44" s="89"/>
      <c r="C44" s="89"/>
      <c r="D44" s="89"/>
      <c r="E44" s="90"/>
      <c r="F44" s="89"/>
      <c r="G44" s="89"/>
      <c r="H44" s="89"/>
      <c r="I44" s="89"/>
      <c r="J44" s="33"/>
      <c r="K44" s="33"/>
      <c r="L44" s="33"/>
      <c r="M44" s="33"/>
      <c r="N44" s="33"/>
      <c r="O44" s="33"/>
      <c r="P44" s="40"/>
      <c r="Q44" s="51"/>
      <c r="R44" s="51"/>
      <c r="S44" s="44"/>
      <c r="T44" s="51"/>
      <c r="U44" s="51"/>
      <c r="V44" s="51"/>
      <c r="W44" s="51"/>
      <c r="X44" s="51"/>
      <c r="Y44" s="100"/>
      <c r="Z44" s="51"/>
      <c r="AA44" s="51"/>
      <c r="AB44" s="51"/>
      <c r="AC44" s="51"/>
      <c r="AD44" s="51"/>
      <c r="AE44" s="51"/>
      <c r="AF44" s="51"/>
      <c r="AG44" s="51"/>
      <c r="AH44" s="51"/>
      <c r="AI44" s="62"/>
      <c r="AJ44" s="51"/>
      <c r="AK44" s="51"/>
    </row>
    <row r="45" spans="1:46" ht="15">
      <c r="A45" s="15" t="s">
        <v>93</v>
      </c>
      <c r="B45" s="83" t="s">
        <v>120</v>
      </c>
      <c r="C45" s="83" t="s">
        <v>121</v>
      </c>
      <c r="D45" s="83" t="s">
        <v>508</v>
      </c>
      <c r="E45" s="84">
        <v>30</v>
      </c>
      <c r="F45" s="83"/>
      <c r="G45" s="83"/>
      <c r="H45" s="83"/>
      <c r="I45" s="85"/>
      <c r="J45" s="33"/>
      <c r="K45" s="33"/>
      <c r="L45" s="33"/>
      <c r="M45" s="33"/>
      <c r="N45" s="33"/>
      <c r="O45" s="33"/>
      <c r="P45" s="40"/>
      <c r="Q45" s="51"/>
      <c r="R45" s="51"/>
      <c r="S45" s="44"/>
      <c r="T45" s="51"/>
      <c r="U45" s="51"/>
      <c r="V45" s="51"/>
      <c r="W45" s="51"/>
      <c r="X45" s="51"/>
      <c r="Y45" s="100"/>
      <c r="Z45" s="51"/>
      <c r="AA45" s="51"/>
      <c r="AB45" s="51">
        <f>SUM(AB24:AB43)</f>
        <v>67</v>
      </c>
      <c r="AC45" s="59">
        <f>SUM(AC24:AC43)</f>
        <v>1.8845238095238095</v>
      </c>
      <c r="AD45" s="59">
        <f>SUM(AD24:AD43)</f>
        <v>0.9</v>
      </c>
      <c r="AE45" s="59">
        <f t="shared" ref="AE45:AK45" si="26">SUM(AE24:AE43)</f>
        <v>3.157142857142857</v>
      </c>
      <c r="AF45" s="59">
        <f t="shared" si="26"/>
        <v>6.7452380952380953</v>
      </c>
      <c r="AG45" s="59">
        <f t="shared" si="26"/>
        <v>7.333333333333333</v>
      </c>
      <c r="AH45" s="59">
        <f t="shared" si="26"/>
        <v>4.1666666666666661</v>
      </c>
      <c r="AI45" s="59">
        <f t="shared" si="26"/>
        <v>0.875</v>
      </c>
      <c r="AJ45" s="59">
        <f t="shared" si="26"/>
        <v>5.64047619047619</v>
      </c>
      <c r="AK45" s="59">
        <f t="shared" si="26"/>
        <v>6.6119047619047615</v>
      </c>
      <c r="AL45" s="68">
        <f>AC45*AL3</f>
        <v>22.614285714285714</v>
      </c>
      <c r="AM45" s="68">
        <f t="shared" ref="AM45:AT45" si="27">AD45*AM3</f>
        <v>10.8</v>
      </c>
      <c r="AN45" s="68">
        <f t="shared" si="27"/>
        <v>37.885714285714286</v>
      </c>
      <c r="AO45" s="68">
        <f t="shared" si="27"/>
        <v>80.94285714285715</v>
      </c>
      <c r="AP45" s="68">
        <f t="shared" si="27"/>
        <v>88</v>
      </c>
      <c r="AQ45" s="68">
        <f t="shared" si="27"/>
        <v>49.999999999999993</v>
      </c>
      <c r="AR45" s="68">
        <f t="shared" si="27"/>
        <v>10.5</v>
      </c>
      <c r="AS45" s="68">
        <f t="shared" si="27"/>
        <v>67.685714285714283</v>
      </c>
      <c r="AT45" s="68">
        <f t="shared" si="27"/>
        <v>79.342857142857142</v>
      </c>
    </row>
    <row r="46" spans="1:46" s="22" customFormat="1" ht="15">
      <c r="A46" s="20"/>
      <c r="B46" s="20"/>
      <c r="C46" s="20"/>
      <c r="D46" s="20"/>
      <c r="E46" s="21"/>
      <c r="F46" s="20"/>
      <c r="G46" s="20"/>
      <c r="H46" s="20"/>
      <c r="I46" s="20"/>
      <c r="S46" s="35"/>
      <c r="AC46" s="52" t="s">
        <v>403</v>
      </c>
      <c r="AD46" s="52" t="s">
        <v>404</v>
      </c>
      <c r="AE46" s="52" t="s">
        <v>405</v>
      </c>
      <c r="AF46" s="53" t="s">
        <v>406</v>
      </c>
      <c r="AG46" s="53" t="s">
        <v>407</v>
      </c>
      <c r="AH46" s="53" t="s">
        <v>439</v>
      </c>
      <c r="AI46" s="61" t="s">
        <v>408</v>
      </c>
      <c r="AJ46" s="54" t="s">
        <v>22</v>
      </c>
      <c r="AK46" s="65" t="s">
        <v>443</v>
      </c>
      <c r="AL46" s="52" t="s">
        <v>403</v>
      </c>
      <c r="AM46" s="52" t="s">
        <v>404</v>
      </c>
      <c r="AN46" s="52" t="s">
        <v>405</v>
      </c>
      <c r="AO46" s="53" t="s">
        <v>406</v>
      </c>
      <c r="AP46" s="53" t="s">
        <v>407</v>
      </c>
      <c r="AQ46" s="53" t="s">
        <v>439</v>
      </c>
      <c r="AR46" s="61" t="s">
        <v>408</v>
      </c>
      <c r="AS46" s="54" t="s">
        <v>22</v>
      </c>
      <c r="AT46" s="65" t="s">
        <v>443</v>
      </c>
    </row>
    <row r="47" spans="1:46" s="22" customFormat="1" ht="15">
      <c r="A47" s="20"/>
      <c r="B47" s="20"/>
      <c r="C47" s="20"/>
      <c r="D47" s="20"/>
      <c r="E47" s="21"/>
      <c r="F47" s="20"/>
      <c r="G47" s="20"/>
      <c r="H47" s="20"/>
      <c r="I47" s="20"/>
      <c r="S47" s="35"/>
    </row>
    <row r="48" spans="1:46">
      <c r="A48" s="12"/>
      <c r="B48" s="12"/>
      <c r="C48" s="12"/>
      <c r="D48" s="12"/>
      <c r="E48" s="13"/>
      <c r="F48" s="12"/>
      <c r="G48" s="12"/>
      <c r="H48" s="12"/>
      <c r="I48" s="12"/>
    </row>
    <row r="49" spans="1:40" ht="24.95" customHeight="1">
      <c r="A49" s="154" t="s">
        <v>82</v>
      </c>
      <c r="B49" s="155"/>
      <c r="C49" s="147"/>
      <c r="D49" s="147"/>
      <c r="E49" s="13"/>
      <c r="F49" s="12"/>
      <c r="G49" s="12"/>
      <c r="H49" s="12"/>
      <c r="I49" s="12"/>
    </row>
    <row r="50" spans="1:40" ht="18">
      <c r="A50" s="145" t="s">
        <v>210</v>
      </c>
      <c r="B50" s="145"/>
      <c r="C50" s="146"/>
      <c r="D50" s="153" t="s">
        <v>139</v>
      </c>
      <c r="E50" s="146"/>
      <c r="F50" s="12"/>
      <c r="G50" s="12"/>
      <c r="H50" s="12"/>
      <c r="I50" s="12"/>
    </row>
    <row r="51" spans="1:40" ht="18">
      <c r="A51" s="145" t="s">
        <v>83</v>
      </c>
      <c r="B51" s="145"/>
      <c r="C51" s="146"/>
      <c r="D51" s="151" t="s">
        <v>249</v>
      </c>
      <c r="E51" s="151"/>
      <c r="F51" s="12"/>
      <c r="G51" s="12"/>
      <c r="H51" s="12"/>
      <c r="I51" s="12"/>
    </row>
    <row r="52" spans="1:40">
      <c r="A52" s="12"/>
      <c r="B52" s="12"/>
      <c r="C52" s="12"/>
      <c r="D52" s="12"/>
      <c r="E52" s="13"/>
      <c r="F52" s="12"/>
      <c r="G52" s="12"/>
      <c r="H52" s="12"/>
      <c r="I52" s="12"/>
    </row>
    <row r="53" spans="1:40">
      <c r="A53" s="12"/>
      <c r="B53" s="12"/>
      <c r="C53" s="12"/>
      <c r="D53" s="12"/>
      <c r="E53" s="13"/>
      <c r="F53" s="12"/>
      <c r="G53" s="12"/>
      <c r="H53" s="12"/>
      <c r="I53" s="12"/>
    </row>
    <row r="54" spans="1:40">
      <c r="A54" s="12"/>
      <c r="B54" s="12"/>
      <c r="C54" s="12"/>
      <c r="D54" s="12"/>
      <c r="E54" s="19"/>
      <c r="F54" s="12"/>
      <c r="G54" s="12"/>
      <c r="H54" s="12"/>
      <c r="I54" s="12"/>
    </row>
    <row r="55" spans="1:40">
      <c r="A55" s="12"/>
      <c r="B55" s="12"/>
      <c r="C55" s="12"/>
      <c r="D55" s="12"/>
      <c r="E55" s="19"/>
      <c r="F55" s="12"/>
      <c r="G55" s="12"/>
      <c r="H55" s="12"/>
      <c r="I55" s="12"/>
    </row>
    <row r="56" spans="1:40">
      <c r="A56" s="12"/>
      <c r="B56" s="12"/>
      <c r="C56" s="12"/>
      <c r="D56" s="12"/>
      <c r="E56" s="19"/>
      <c r="F56" s="12"/>
      <c r="G56" s="12"/>
      <c r="H56" s="12"/>
      <c r="I56" s="12"/>
    </row>
    <row r="57" spans="1:40">
      <c r="A57" s="12"/>
      <c r="B57" s="12"/>
      <c r="C57" s="12"/>
      <c r="D57" s="12"/>
      <c r="E57" s="13"/>
      <c r="F57" s="12"/>
      <c r="G57" s="12"/>
      <c r="H57" s="12"/>
      <c r="I57" s="12"/>
    </row>
    <row r="58" spans="1:40">
      <c r="A58" s="12"/>
      <c r="B58" s="12"/>
      <c r="C58" s="12"/>
      <c r="D58" s="12"/>
      <c r="E58" s="13"/>
      <c r="F58" s="12"/>
      <c r="G58" s="12"/>
      <c r="H58" s="12"/>
      <c r="I58" s="12"/>
    </row>
    <row r="59" spans="1:40" ht="24.95" customHeight="1">
      <c r="A59" s="152" t="s">
        <v>459</v>
      </c>
      <c r="B59" s="152"/>
      <c r="C59" s="141"/>
      <c r="D59" s="140"/>
      <c r="E59" s="13"/>
      <c r="F59" s="12"/>
      <c r="G59" s="12"/>
      <c r="H59" s="12"/>
      <c r="I59" s="12"/>
    </row>
    <row r="60" spans="1:40" ht="18">
      <c r="A60" s="138" t="s">
        <v>464</v>
      </c>
      <c r="B60" s="138"/>
      <c r="C60" s="139" t="s">
        <v>466</v>
      </c>
      <c r="D60" s="141"/>
      <c r="E60" s="13"/>
      <c r="F60" s="12"/>
      <c r="G60" s="12"/>
      <c r="H60" s="12"/>
      <c r="I60" s="12"/>
    </row>
    <row r="61" spans="1:40" ht="18">
      <c r="A61" s="138" t="s">
        <v>280</v>
      </c>
      <c r="B61" s="138"/>
      <c r="C61" s="139" t="s">
        <v>159</v>
      </c>
      <c r="D61" s="141"/>
      <c r="E61" s="13"/>
      <c r="F61" s="12"/>
      <c r="G61" s="12"/>
      <c r="H61" s="12"/>
      <c r="I61" s="12"/>
    </row>
    <row r="62" spans="1:40" ht="18">
      <c r="A62" s="138" t="s">
        <v>192</v>
      </c>
      <c r="B62" s="138"/>
      <c r="C62" s="139" t="s">
        <v>422</v>
      </c>
      <c r="D62" s="141"/>
      <c r="E62" s="13"/>
      <c r="F62" s="12"/>
      <c r="G62" s="12"/>
      <c r="H62" s="12"/>
      <c r="I62" s="12"/>
      <c r="AE62" s="48" t="s">
        <v>51</v>
      </c>
      <c r="AF62" s="142" t="s">
        <v>49</v>
      </c>
      <c r="AG62" s="142"/>
      <c r="AH62" s="142"/>
      <c r="AI62" s="142"/>
      <c r="AJ62" s="56" t="s">
        <v>279</v>
      </c>
      <c r="AK62" s="56" t="s">
        <v>43</v>
      </c>
      <c r="AL62" s="56" t="s">
        <v>169</v>
      </c>
      <c r="AM62" s="56" t="s">
        <v>44</v>
      </c>
      <c r="AN62" s="56" t="s">
        <v>45</v>
      </c>
    </row>
    <row r="63" spans="1:40" ht="18">
      <c r="A63" s="138" t="s">
        <v>188</v>
      </c>
      <c r="B63" s="138"/>
      <c r="C63" s="139" t="s">
        <v>423</v>
      </c>
      <c r="D63" s="141"/>
      <c r="E63" s="13"/>
      <c r="F63" s="12"/>
      <c r="G63" s="12"/>
      <c r="H63" s="12"/>
      <c r="I63" s="12"/>
      <c r="AE63" s="48"/>
      <c r="AF63" s="56" t="s">
        <v>40</v>
      </c>
      <c r="AG63" s="56" t="s">
        <v>41</v>
      </c>
      <c r="AH63" s="56" t="s">
        <v>42</v>
      </c>
      <c r="AI63" s="56" t="s">
        <v>50</v>
      </c>
      <c r="AJ63" s="48"/>
      <c r="AK63" s="48"/>
      <c r="AL63" s="48"/>
      <c r="AM63" s="48"/>
      <c r="AN63" s="48"/>
    </row>
    <row r="64" spans="1:40" ht="18">
      <c r="A64" s="138" t="s">
        <v>465</v>
      </c>
      <c r="B64" s="138"/>
      <c r="C64" s="139" t="s">
        <v>13</v>
      </c>
      <c r="D64" s="141"/>
      <c r="E64" s="13"/>
      <c r="F64" s="12"/>
      <c r="G64" s="12"/>
      <c r="H64" s="12"/>
      <c r="I64" s="12"/>
      <c r="AE64" s="48" t="s">
        <v>46</v>
      </c>
      <c r="AF64" s="69">
        <f>AC13</f>
        <v>8.325396825396826</v>
      </c>
      <c r="AG64" s="69">
        <f>AD13</f>
        <v>0.42857142857142855</v>
      </c>
      <c r="AH64" s="69">
        <f>AE13</f>
        <v>2.2063492063492061</v>
      </c>
      <c r="AI64" s="69">
        <f>AI13</f>
        <v>2.9952380952380948</v>
      </c>
      <c r="AJ64" s="69">
        <f>AF13</f>
        <v>4.5142857142857142</v>
      </c>
      <c r="AK64" s="69">
        <f>AG13</f>
        <v>1.7619047619047619</v>
      </c>
      <c r="AL64" s="69">
        <f>AH13</f>
        <v>0</v>
      </c>
      <c r="AM64" s="69">
        <f>AJ13</f>
        <v>2.8952380952380952</v>
      </c>
      <c r="AN64" s="69">
        <f>AK13</f>
        <v>1.873015873015873</v>
      </c>
    </row>
    <row r="65" spans="1:43" ht="18">
      <c r="A65" s="138" t="s">
        <v>551</v>
      </c>
      <c r="B65" s="140"/>
      <c r="C65" s="139" t="s">
        <v>554</v>
      </c>
      <c r="D65" s="141"/>
      <c r="E65" s="99"/>
      <c r="F65" s="12"/>
      <c r="G65" s="12"/>
      <c r="H65" s="12"/>
      <c r="I65" s="12"/>
      <c r="AE65" s="48"/>
      <c r="AF65" s="74"/>
      <c r="AG65" s="74"/>
      <c r="AH65" s="74"/>
      <c r="AI65" s="74"/>
      <c r="AJ65" s="74"/>
      <c r="AK65" s="74"/>
      <c r="AL65" s="74"/>
      <c r="AM65" s="74"/>
      <c r="AN65" s="74"/>
    </row>
    <row r="66" spans="1:43" ht="18">
      <c r="A66" s="138" t="s">
        <v>214</v>
      </c>
      <c r="B66" s="138"/>
      <c r="C66" s="139" t="s">
        <v>149</v>
      </c>
      <c r="D66" s="140"/>
      <c r="E66" s="13"/>
      <c r="F66" s="12"/>
      <c r="G66" s="12"/>
      <c r="H66" s="12"/>
      <c r="I66" s="12"/>
      <c r="AE66" s="48" t="s">
        <v>47</v>
      </c>
      <c r="AF66" s="69">
        <f>AC21</f>
        <v>0.4916666666666667</v>
      </c>
      <c r="AG66" s="69">
        <f>AD21</f>
        <v>2.4416666666666664</v>
      </c>
      <c r="AH66" s="69">
        <f>AE21</f>
        <v>2.083333333333333</v>
      </c>
      <c r="AI66" s="69">
        <f>AI21</f>
        <v>1.7000000000000002</v>
      </c>
      <c r="AJ66" s="69">
        <f>AF21</f>
        <v>3.6166666666666667</v>
      </c>
      <c r="AK66" s="69">
        <f>AG21</f>
        <v>2.7750000000000004</v>
      </c>
      <c r="AL66" s="69">
        <f>AH21</f>
        <v>0</v>
      </c>
      <c r="AM66" s="69">
        <f>AJ21</f>
        <v>6.041666666666667</v>
      </c>
      <c r="AN66" s="69">
        <f>AK21</f>
        <v>2.2666666666666666</v>
      </c>
    </row>
    <row r="67" spans="1:43" ht="18">
      <c r="A67" s="138" t="s">
        <v>209</v>
      </c>
      <c r="B67" s="138"/>
      <c r="C67" s="139" t="s">
        <v>215</v>
      </c>
      <c r="D67" s="140"/>
      <c r="E67" s="13"/>
      <c r="F67" s="12"/>
      <c r="G67" s="12"/>
      <c r="H67" s="12"/>
      <c r="I67" s="12"/>
      <c r="AE67" s="48" t="s">
        <v>48</v>
      </c>
      <c r="AF67" s="69">
        <f>AC45</f>
        <v>1.8845238095238095</v>
      </c>
      <c r="AG67" s="69">
        <f>AD45</f>
        <v>0.9</v>
      </c>
      <c r="AH67" s="69">
        <f>AE45</f>
        <v>3.157142857142857</v>
      </c>
      <c r="AI67" s="69">
        <f>AI45</f>
        <v>0.875</v>
      </c>
      <c r="AJ67" s="69">
        <f>AF45</f>
        <v>6.7452380952380953</v>
      </c>
      <c r="AK67" s="69">
        <f>AG45</f>
        <v>7.333333333333333</v>
      </c>
      <c r="AL67" s="69">
        <f>AH45</f>
        <v>4.1666666666666661</v>
      </c>
      <c r="AM67" s="69">
        <f>AJ45</f>
        <v>5.64047619047619</v>
      </c>
      <c r="AN67" s="69">
        <f>AK45</f>
        <v>6.6119047619047615</v>
      </c>
    </row>
    <row r="68" spans="1:43" ht="18">
      <c r="A68" s="138" t="s">
        <v>191</v>
      </c>
      <c r="B68" s="138"/>
      <c r="C68" s="139" t="s">
        <v>160</v>
      </c>
      <c r="D68" s="141"/>
      <c r="E68" s="13"/>
      <c r="F68" s="12"/>
      <c r="G68" s="12"/>
      <c r="H68" s="12"/>
      <c r="I68" s="12"/>
      <c r="AE68" s="71" t="s">
        <v>53</v>
      </c>
      <c r="AF68" s="69">
        <f>SUM(AF64:AF67)</f>
        <v>10.701587301587303</v>
      </c>
      <c r="AG68" s="69">
        <f>SUM(AG64:AG67)</f>
        <v>3.7702380952380947</v>
      </c>
      <c r="AH68" s="69">
        <f t="shared" ref="AH68:AN68" si="28">SUM(AH64:AH67)</f>
        <v>7.4468253968253961</v>
      </c>
      <c r="AI68" s="69">
        <f t="shared" si="28"/>
        <v>5.5702380952380945</v>
      </c>
      <c r="AJ68" s="69">
        <f t="shared" si="28"/>
        <v>14.876190476190477</v>
      </c>
      <c r="AK68" s="69">
        <f t="shared" si="28"/>
        <v>11.870238095238095</v>
      </c>
      <c r="AL68" s="69">
        <f t="shared" si="28"/>
        <v>4.1666666666666661</v>
      </c>
      <c r="AM68" s="69">
        <f t="shared" si="28"/>
        <v>14.577380952380953</v>
      </c>
      <c r="AN68" s="69">
        <f t="shared" si="28"/>
        <v>10.7515873015873</v>
      </c>
    </row>
    <row r="69" spans="1:43" ht="18">
      <c r="A69" s="138" t="s">
        <v>411</v>
      </c>
      <c r="B69" s="138"/>
      <c r="C69" s="139" t="s">
        <v>410</v>
      </c>
      <c r="D69" s="140"/>
    </row>
    <row r="70" spans="1:43" ht="18">
      <c r="A70" s="138" t="s">
        <v>212</v>
      </c>
      <c r="B70" s="138"/>
      <c r="C70" s="139" t="s">
        <v>167</v>
      </c>
      <c r="D70" s="140"/>
      <c r="AE70" s="48" t="s">
        <v>52</v>
      </c>
      <c r="AF70" s="142" t="s">
        <v>49</v>
      </c>
      <c r="AG70" s="142"/>
      <c r="AH70" s="142"/>
      <c r="AI70" s="142"/>
      <c r="AJ70" s="56" t="s">
        <v>279</v>
      </c>
      <c r="AK70" s="56" t="s">
        <v>43</v>
      </c>
      <c r="AL70" s="56" t="s">
        <v>169</v>
      </c>
      <c r="AM70" s="56" t="s">
        <v>44</v>
      </c>
      <c r="AN70" s="56" t="s">
        <v>45</v>
      </c>
      <c r="AP70" s="72" t="s">
        <v>54</v>
      </c>
      <c r="AQ70" s="72">
        <v>8</v>
      </c>
    </row>
    <row r="71" spans="1:43" ht="18">
      <c r="A71" s="138" t="s">
        <v>207</v>
      </c>
      <c r="B71" s="138"/>
      <c r="C71" s="139" t="s">
        <v>30</v>
      </c>
      <c r="D71" s="139"/>
      <c r="AE71" s="48"/>
      <c r="AF71" s="56" t="s">
        <v>40</v>
      </c>
      <c r="AG71" s="56" t="s">
        <v>41</v>
      </c>
      <c r="AH71" s="56" t="s">
        <v>42</v>
      </c>
      <c r="AI71" s="56" t="s">
        <v>50</v>
      </c>
      <c r="AJ71" s="48"/>
      <c r="AK71" s="48"/>
      <c r="AL71" s="48"/>
      <c r="AM71" s="48"/>
      <c r="AN71" s="48"/>
    </row>
    <row r="72" spans="1:43" ht="18">
      <c r="A72" s="138" t="s">
        <v>183</v>
      </c>
      <c r="B72" s="138"/>
      <c r="C72" s="139" t="s">
        <v>184</v>
      </c>
      <c r="D72" s="138"/>
      <c r="AE72" s="48" t="s">
        <v>46</v>
      </c>
      <c r="AF72" s="70">
        <f>AF64*AQ70</f>
        <v>66.603174603174608</v>
      </c>
      <c r="AG72" s="70">
        <f>AG64*AQ70</f>
        <v>3.4285714285714284</v>
      </c>
      <c r="AH72" s="70">
        <f>AH64*AQ70</f>
        <v>17.650793650793648</v>
      </c>
      <c r="AI72" s="70">
        <f>AI64*AQ70</f>
        <v>23.961904761904758</v>
      </c>
      <c r="AJ72" s="70">
        <f>AJ64*AQ70</f>
        <v>36.114285714285714</v>
      </c>
      <c r="AK72" s="70">
        <f>AK64*AQ70</f>
        <v>14.095238095238095</v>
      </c>
      <c r="AL72" s="70">
        <f>AL64*AQ70</f>
        <v>0</v>
      </c>
      <c r="AM72" s="70">
        <f>AM64*AQ70</f>
        <v>23.161904761904761</v>
      </c>
      <c r="AN72" s="70">
        <f>AN64*AQ70</f>
        <v>14.984126984126984</v>
      </c>
    </row>
    <row r="73" spans="1:43" ht="18">
      <c r="A73" s="138" t="s">
        <v>193</v>
      </c>
      <c r="B73" s="138"/>
      <c r="C73" s="139" t="s">
        <v>195</v>
      </c>
      <c r="D73" s="139"/>
      <c r="AE73" s="48" t="s">
        <v>47</v>
      </c>
      <c r="AF73" s="70">
        <f>AF66*AQ70</f>
        <v>3.9333333333333336</v>
      </c>
      <c r="AG73" s="70">
        <f>AG66*AQ70</f>
        <v>19.533333333333331</v>
      </c>
      <c r="AH73" s="70">
        <f>AH66*AQ70</f>
        <v>16.666666666666664</v>
      </c>
      <c r="AI73" s="70">
        <f>AI66*AQ70</f>
        <v>13.600000000000001</v>
      </c>
      <c r="AJ73" s="70">
        <f>AJ66*AQ70</f>
        <v>28.933333333333334</v>
      </c>
      <c r="AK73" s="70">
        <f>AK66*AQ70</f>
        <v>22.200000000000003</v>
      </c>
      <c r="AL73" s="70">
        <f>AL66*AQ70</f>
        <v>0</v>
      </c>
      <c r="AM73" s="70">
        <f>AM66*AQ70</f>
        <v>48.333333333333336</v>
      </c>
      <c r="AN73" s="70">
        <f>AN66*AQ70</f>
        <v>18.133333333333333</v>
      </c>
    </row>
    <row r="74" spans="1:43" ht="18">
      <c r="A74" s="138" t="s">
        <v>194</v>
      </c>
      <c r="B74" s="138"/>
      <c r="C74" s="139" t="s">
        <v>196</v>
      </c>
      <c r="D74" s="140"/>
      <c r="AE74" s="48" t="s">
        <v>48</v>
      </c>
      <c r="AF74" s="70">
        <f>AF67*AQ70</f>
        <v>15.076190476190476</v>
      </c>
      <c r="AG74" s="70">
        <f>AG67*AQ70</f>
        <v>7.2</v>
      </c>
      <c r="AH74" s="70">
        <f>AH67*AQ70</f>
        <v>25.257142857142856</v>
      </c>
      <c r="AI74" s="70">
        <f>AI67*AQ70</f>
        <v>7</v>
      </c>
      <c r="AJ74" s="70">
        <f>AJ67*AQ70</f>
        <v>53.961904761904762</v>
      </c>
      <c r="AK74" s="70">
        <f>AK67*AQ70</f>
        <v>58.666666666666664</v>
      </c>
      <c r="AL74" s="70">
        <f>AL67*AQ70</f>
        <v>33.333333333333329</v>
      </c>
      <c r="AM74" s="70">
        <f>AM67*AQ70</f>
        <v>45.12380952380952</v>
      </c>
      <c r="AN74" s="70">
        <f>AN67*AQ70</f>
        <v>52.895238095238092</v>
      </c>
    </row>
    <row r="75" spans="1:43">
      <c r="AE75" s="71" t="s">
        <v>53</v>
      </c>
      <c r="AF75" s="70">
        <f t="shared" ref="AF75:AN75" si="29">SUM(AF72:AF74)</f>
        <v>85.612698412698421</v>
      </c>
      <c r="AG75" s="70">
        <f t="shared" si="29"/>
        <v>30.161904761904758</v>
      </c>
      <c r="AH75" s="70">
        <f t="shared" si="29"/>
        <v>59.574603174603169</v>
      </c>
      <c r="AI75" s="70">
        <f t="shared" si="29"/>
        <v>44.561904761904756</v>
      </c>
      <c r="AJ75" s="70">
        <f t="shared" si="29"/>
        <v>119.00952380952381</v>
      </c>
      <c r="AK75" s="70">
        <f t="shared" si="29"/>
        <v>94.961904761904762</v>
      </c>
      <c r="AL75" s="70">
        <f t="shared" si="29"/>
        <v>33.333333333333329</v>
      </c>
      <c r="AM75" s="70">
        <f t="shared" si="29"/>
        <v>116.61904761904762</v>
      </c>
      <c r="AN75" s="70">
        <f t="shared" si="29"/>
        <v>86.012698412698398</v>
      </c>
    </row>
    <row r="77" spans="1:43" ht="15">
      <c r="AE77" s="48" t="s">
        <v>1</v>
      </c>
      <c r="AF77" s="142" t="s">
        <v>49</v>
      </c>
      <c r="AG77" s="142"/>
      <c r="AH77" s="142"/>
      <c r="AI77" s="142"/>
      <c r="AJ77" s="56" t="s">
        <v>279</v>
      </c>
      <c r="AK77" s="56" t="s">
        <v>43</v>
      </c>
      <c r="AL77" s="56" t="s">
        <v>169</v>
      </c>
      <c r="AM77" s="56" t="s">
        <v>44</v>
      </c>
      <c r="AN77" s="56" t="s">
        <v>45</v>
      </c>
      <c r="AP77" s="73" t="s">
        <v>0</v>
      </c>
      <c r="AQ77" s="73">
        <v>3</v>
      </c>
    </row>
    <row r="78" spans="1:43">
      <c r="AE78" s="48"/>
      <c r="AF78" s="56" t="s">
        <v>40</v>
      </c>
      <c r="AG78" s="56" t="s">
        <v>41</v>
      </c>
      <c r="AH78" s="56" t="s">
        <v>42</v>
      </c>
      <c r="AI78" s="56" t="s">
        <v>50</v>
      </c>
      <c r="AJ78" s="48"/>
      <c r="AK78" s="48"/>
      <c r="AL78" s="48"/>
      <c r="AM78" s="48"/>
      <c r="AN78" s="48"/>
    </row>
    <row r="79" spans="1:43">
      <c r="AE79" s="48" t="s">
        <v>46</v>
      </c>
      <c r="AF79" s="74">
        <f>AF64/AQ77</f>
        <v>2.7751322751322753</v>
      </c>
      <c r="AG79" s="74">
        <f>AG64/AQ77</f>
        <v>0.14285714285714285</v>
      </c>
      <c r="AH79" s="74">
        <f>AH64/AQ77</f>
        <v>0.73544973544973535</v>
      </c>
      <c r="AI79" s="74">
        <f>AI64/AQ77</f>
        <v>0.99841269841269831</v>
      </c>
      <c r="AJ79" s="74">
        <f>AJ64/AQ77</f>
        <v>1.5047619047619047</v>
      </c>
      <c r="AK79" s="74">
        <f>AK64/AQ77</f>
        <v>0.58730158730158732</v>
      </c>
      <c r="AL79" s="74">
        <f>AL64/AQ77</f>
        <v>0</v>
      </c>
      <c r="AM79" s="74">
        <f>AM64/AQ77</f>
        <v>0.96507936507936509</v>
      </c>
      <c r="AN79" s="74">
        <f>AN64/AQ77</f>
        <v>0.6243386243386243</v>
      </c>
    </row>
    <row r="80" spans="1:43">
      <c r="AE80" s="48" t="s">
        <v>47</v>
      </c>
      <c r="AF80" s="74">
        <f>AF66/AQ77</f>
        <v>0.16388888888888889</v>
      </c>
      <c r="AG80" s="74">
        <f>AG66/AQ77</f>
        <v>0.81388888888888877</v>
      </c>
      <c r="AH80" s="74">
        <f>AH66/AQ77</f>
        <v>0.69444444444444431</v>
      </c>
      <c r="AI80" s="74">
        <f>AI66/AQ77</f>
        <v>0.56666666666666676</v>
      </c>
      <c r="AJ80" s="74">
        <f>AJ66/AQ77</f>
        <v>1.2055555555555555</v>
      </c>
      <c r="AK80" s="74">
        <f>AK66/AQ77</f>
        <v>0.92500000000000016</v>
      </c>
      <c r="AL80" s="74">
        <f>AL66/AQ77</f>
        <v>0</v>
      </c>
      <c r="AM80" s="74">
        <f>AM66/AQ77</f>
        <v>2.0138888888888888</v>
      </c>
      <c r="AN80" s="74">
        <f>AN66/AQ77</f>
        <v>0.75555555555555554</v>
      </c>
    </row>
    <row r="81" spans="31:40">
      <c r="AE81" s="48" t="s">
        <v>48</v>
      </c>
      <c r="AF81" s="74">
        <f>AF67/AQ77</f>
        <v>0.62817460317460316</v>
      </c>
      <c r="AG81" s="74">
        <f>AG67/AQ77</f>
        <v>0.3</v>
      </c>
      <c r="AH81" s="74">
        <f>AH67/AQ77</f>
        <v>1.0523809523809524</v>
      </c>
      <c r="AI81" s="74">
        <f>AI67/AQ77</f>
        <v>0.29166666666666669</v>
      </c>
      <c r="AJ81" s="74">
        <f>AJ67/AQ77</f>
        <v>2.2484126984126984</v>
      </c>
      <c r="AK81" s="74">
        <f>AK67/AQ77</f>
        <v>2.4444444444444442</v>
      </c>
      <c r="AL81" s="74">
        <f>AL67/AQ77</f>
        <v>1.3888888888888886</v>
      </c>
      <c r="AM81" s="74">
        <f>AM67/AQ77</f>
        <v>1.8801587301587299</v>
      </c>
      <c r="AN81" s="74">
        <f>AN67/AQ77</f>
        <v>2.2039682539682537</v>
      </c>
    </row>
    <row r="82" spans="31:40">
      <c r="AE82" s="71" t="s">
        <v>53</v>
      </c>
      <c r="AF82" s="74">
        <f t="shared" ref="AF82:AN82" si="30">SUM(AF79:AF81)</f>
        <v>3.5671957671957673</v>
      </c>
      <c r="AG82" s="74">
        <f t="shared" si="30"/>
        <v>1.2567460317460317</v>
      </c>
      <c r="AH82" s="74">
        <f t="shared" si="30"/>
        <v>2.4822751322751317</v>
      </c>
      <c r="AI82" s="74">
        <f t="shared" si="30"/>
        <v>1.8567460317460318</v>
      </c>
      <c r="AJ82" s="74">
        <f t="shared" si="30"/>
        <v>4.9587301587301589</v>
      </c>
      <c r="AK82" s="74">
        <f t="shared" si="30"/>
        <v>3.9567460317460315</v>
      </c>
      <c r="AL82" s="74">
        <f t="shared" si="30"/>
        <v>1.3888888888888886</v>
      </c>
      <c r="AM82" s="74">
        <f t="shared" si="30"/>
        <v>4.8591269841269842</v>
      </c>
      <c r="AN82" s="74">
        <f t="shared" si="30"/>
        <v>3.5838624338624334</v>
      </c>
    </row>
  </sheetData>
  <mergeCells count="45">
    <mergeCell ref="AF70:AI70"/>
    <mergeCell ref="AF77:AI77"/>
    <mergeCell ref="J1:O1"/>
    <mergeCell ref="A2:I2"/>
    <mergeCell ref="A66:B66"/>
    <mergeCell ref="C66:D66"/>
    <mergeCell ref="C64:D64"/>
    <mergeCell ref="D51:E51"/>
    <mergeCell ref="A50:C50"/>
    <mergeCell ref="A62:B62"/>
    <mergeCell ref="A59:D59"/>
    <mergeCell ref="D50:E50"/>
    <mergeCell ref="C63:D63"/>
    <mergeCell ref="A49:B49"/>
    <mergeCell ref="A63:B63"/>
    <mergeCell ref="A69:B69"/>
    <mergeCell ref="C69:D69"/>
    <mergeCell ref="A61:B61"/>
    <mergeCell ref="C61:D61"/>
    <mergeCell ref="AF62:AI62"/>
    <mergeCell ref="A13:I13"/>
    <mergeCell ref="C60:D60"/>
    <mergeCell ref="C62:D62"/>
    <mergeCell ref="A64:B64"/>
    <mergeCell ref="A60:B60"/>
    <mergeCell ref="A51:C51"/>
    <mergeCell ref="C49:D49"/>
    <mergeCell ref="A65:B65"/>
    <mergeCell ref="C65:D65"/>
    <mergeCell ref="Q2:S2"/>
    <mergeCell ref="Q1:AB1"/>
    <mergeCell ref="A73:B73"/>
    <mergeCell ref="A74:B74"/>
    <mergeCell ref="C73:D73"/>
    <mergeCell ref="C74:D74"/>
    <mergeCell ref="A67:B67"/>
    <mergeCell ref="C67:D67"/>
    <mergeCell ref="A72:B72"/>
    <mergeCell ref="C72:D72"/>
    <mergeCell ref="A71:B71"/>
    <mergeCell ref="C71:D71"/>
    <mergeCell ref="A70:B70"/>
    <mergeCell ref="C70:D70"/>
    <mergeCell ref="C68:D68"/>
    <mergeCell ref="A68:B68"/>
  </mergeCells>
  <phoneticPr fontId="3" type="noConversion"/>
  <pageMargins left="0.2" right="0" top="0.6100000000000001" bottom="0.21" header="0.30000000000000004" footer="0.2"/>
  <pageSetup paperSize="8" scale="35" orientation="landscape" horizontalDpi="4294967292" verticalDpi="4294967292"/>
  <headerFooter>
    <oddHeader>&amp;L&amp;"Arial Black,Normal"&amp;14USTH EA&amp;C&amp;"Arial Black,Normal"&amp;14proposition d'organisation des modules&amp;R&amp;"Arial Black,Normal"&amp;14&amp;D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F39" sqref="F39"/>
    </sheetView>
  </sheetViews>
  <sheetFormatPr defaultColWidth="11" defaultRowHeight="12.75"/>
  <cols>
    <col min="1" max="1" width="19.75" customWidth="1"/>
    <col min="4" max="4" width="11" style="117"/>
    <col min="5" max="5" width="29.375" customWidth="1"/>
    <col min="6" max="6" width="19.875" style="117" customWidth="1"/>
    <col min="7" max="7" width="19.625" customWidth="1"/>
    <col min="8" max="8" width="12.125" customWidth="1"/>
    <col min="10" max="10" width="18.125" customWidth="1"/>
    <col min="11" max="11" width="29.375" customWidth="1"/>
  </cols>
  <sheetData>
    <row r="1" spans="1:11" ht="15.75">
      <c r="A1" s="104" t="s">
        <v>581</v>
      </c>
      <c r="B1" s="104" t="s">
        <v>580</v>
      </c>
      <c r="C1" s="104" t="s">
        <v>579</v>
      </c>
      <c r="D1" s="115" t="s">
        <v>567</v>
      </c>
      <c r="E1" s="104" t="s">
        <v>582</v>
      </c>
      <c r="F1" s="115" t="s">
        <v>575</v>
      </c>
      <c r="G1" s="104" t="s">
        <v>583</v>
      </c>
      <c r="H1" s="104" t="s">
        <v>626</v>
      </c>
      <c r="I1" s="104" t="s">
        <v>568</v>
      </c>
      <c r="J1" s="105" t="s">
        <v>584</v>
      </c>
      <c r="K1" s="104" t="s">
        <v>569</v>
      </c>
    </row>
    <row r="2" spans="1:11" ht="15">
      <c r="A2" s="106" t="s">
        <v>572</v>
      </c>
      <c r="B2" s="106" t="s">
        <v>565</v>
      </c>
      <c r="C2" s="106" t="s">
        <v>566</v>
      </c>
      <c r="D2" s="116" t="s">
        <v>573</v>
      </c>
      <c r="E2" s="106" t="s">
        <v>585</v>
      </c>
      <c r="F2" s="116" t="s">
        <v>577</v>
      </c>
      <c r="G2" s="106" t="s">
        <v>586</v>
      </c>
      <c r="H2" s="106"/>
      <c r="I2" s="106" t="s">
        <v>571</v>
      </c>
      <c r="J2" s="48"/>
      <c r="K2" s="107" t="s">
        <v>487</v>
      </c>
    </row>
    <row r="3" spans="1:11" ht="15">
      <c r="A3" s="106" t="s">
        <v>574</v>
      </c>
      <c r="B3" s="106" t="s">
        <v>565</v>
      </c>
      <c r="C3" s="106" t="s">
        <v>566</v>
      </c>
      <c r="D3" s="116" t="s">
        <v>588</v>
      </c>
      <c r="E3" s="106" t="s">
        <v>589</v>
      </c>
      <c r="F3" s="116" t="s">
        <v>590</v>
      </c>
      <c r="G3" s="106" t="s">
        <v>591</v>
      </c>
      <c r="H3" s="106"/>
      <c r="I3" s="106"/>
      <c r="J3" s="107" t="s">
        <v>608</v>
      </c>
      <c r="K3" s="48" t="s">
        <v>605</v>
      </c>
    </row>
    <row r="4" spans="1:11" ht="15">
      <c r="A4" s="106" t="s">
        <v>592</v>
      </c>
      <c r="B4" s="48"/>
      <c r="C4" s="106" t="s">
        <v>490</v>
      </c>
      <c r="D4" s="116" t="s">
        <v>588</v>
      </c>
      <c r="E4" s="106" t="s">
        <v>589</v>
      </c>
      <c r="F4" s="116" t="s">
        <v>590</v>
      </c>
      <c r="G4" s="106" t="s">
        <v>591</v>
      </c>
      <c r="H4" s="106"/>
      <c r="I4" s="48"/>
      <c r="J4" s="106" t="s">
        <v>609</v>
      </c>
      <c r="K4" s="108" t="s">
        <v>593</v>
      </c>
    </row>
    <row r="5" spans="1:11" ht="15">
      <c r="A5" s="106" t="s">
        <v>594</v>
      </c>
      <c r="B5" s="106" t="s">
        <v>629</v>
      </c>
      <c r="C5" s="106" t="s">
        <v>490</v>
      </c>
      <c r="D5" s="116" t="s">
        <v>570</v>
      </c>
      <c r="E5" s="106" t="s">
        <v>578</v>
      </c>
      <c r="F5" s="116" t="s">
        <v>576</v>
      </c>
      <c r="G5" s="106" t="s">
        <v>587</v>
      </c>
      <c r="H5" s="106"/>
      <c r="I5" s="48"/>
      <c r="J5" s="106" t="s">
        <v>610</v>
      </c>
      <c r="K5" s="108" t="s">
        <v>595</v>
      </c>
    </row>
    <row r="6" spans="1:11" ht="15">
      <c r="A6" s="106" t="s">
        <v>596</v>
      </c>
      <c r="B6" s="106" t="s">
        <v>629</v>
      </c>
      <c r="C6" s="106" t="s">
        <v>490</v>
      </c>
      <c r="D6" s="116" t="s">
        <v>570</v>
      </c>
      <c r="E6" s="106" t="s">
        <v>578</v>
      </c>
      <c r="F6" s="116" t="s">
        <v>576</v>
      </c>
      <c r="G6" s="106" t="s">
        <v>587</v>
      </c>
      <c r="H6" s="106"/>
      <c r="I6" s="48"/>
      <c r="J6" s="110" t="s">
        <v>611</v>
      </c>
      <c r="K6" s="109" t="s">
        <v>597</v>
      </c>
    </row>
    <row r="7" spans="1:11" ht="15">
      <c r="A7" s="106" t="s">
        <v>574</v>
      </c>
      <c r="B7" s="106" t="s">
        <v>565</v>
      </c>
      <c r="C7" s="106" t="s">
        <v>566</v>
      </c>
      <c r="D7" s="116" t="s">
        <v>570</v>
      </c>
      <c r="E7" s="106" t="s">
        <v>578</v>
      </c>
      <c r="F7" s="116" t="s">
        <v>576</v>
      </c>
      <c r="G7" s="106" t="s">
        <v>587</v>
      </c>
      <c r="H7" s="106"/>
      <c r="I7" s="106"/>
      <c r="J7" s="107" t="s">
        <v>606</v>
      </c>
      <c r="K7" s="48" t="s">
        <v>605</v>
      </c>
    </row>
    <row r="8" spans="1:11" ht="15">
      <c r="A8" s="106" t="s">
        <v>564</v>
      </c>
      <c r="B8" s="106" t="s">
        <v>565</v>
      </c>
      <c r="C8" s="106" t="s">
        <v>566</v>
      </c>
      <c r="D8" s="116" t="s">
        <v>570</v>
      </c>
      <c r="E8" s="106" t="s">
        <v>578</v>
      </c>
      <c r="F8" s="116" t="s">
        <v>576</v>
      </c>
      <c r="G8" s="106" t="s">
        <v>587</v>
      </c>
      <c r="H8" s="106"/>
      <c r="I8" s="106" t="s">
        <v>571</v>
      </c>
      <c r="J8" s="106" t="s">
        <v>607</v>
      </c>
      <c r="K8" s="107" t="s">
        <v>222</v>
      </c>
    </row>
    <row r="9" spans="1:11" ht="15">
      <c r="A9" s="106" t="s">
        <v>544</v>
      </c>
      <c r="B9" s="106" t="s">
        <v>545</v>
      </c>
      <c r="C9" s="106" t="s">
        <v>548</v>
      </c>
      <c r="D9" s="116">
        <v>11.6</v>
      </c>
      <c r="E9" s="106" t="s">
        <v>623</v>
      </c>
      <c r="F9" s="118">
        <v>39782</v>
      </c>
      <c r="G9" s="106" t="s">
        <v>544</v>
      </c>
      <c r="H9" s="106" t="s">
        <v>612</v>
      </c>
      <c r="J9" s="106" t="s">
        <v>613</v>
      </c>
      <c r="K9" s="106" t="s">
        <v>547</v>
      </c>
    </row>
    <row r="10" spans="1:11" ht="15">
      <c r="A10" s="106" t="s">
        <v>602</v>
      </c>
      <c r="B10" s="106" t="s">
        <v>545</v>
      </c>
      <c r="C10" s="106" t="s">
        <v>603</v>
      </c>
      <c r="D10" s="116">
        <v>11.9</v>
      </c>
      <c r="E10" s="106" t="s">
        <v>622</v>
      </c>
      <c r="F10" s="116" t="s">
        <v>619</v>
      </c>
      <c r="G10" s="106" t="s">
        <v>614</v>
      </c>
      <c r="H10" s="106"/>
      <c r="I10" s="106"/>
      <c r="J10" s="106" t="s">
        <v>615</v>
      </c>
      <c r="K10" s="106" t="s">
        <v>604</v>
      </c>
    </row>
    <row r="11" spans="1:11" ht="15">
      <c r="A11" s="106" t="s">
        <v>616</v>
      </c>
      <c r="B11" s="106" t="s">
        <v>632</v>
      </c>
      <c r="C11" s="106" t="s">
        <v>625</v>
      </c>
      <c r="D11" s="116">
        <v>11.2</v>
      </c>
      <c r="E11" s="106" t="s">
        <v>618</v>
      </c>
      <c r="F11" s="116" t="s">
        <v>620</v>
      </c>
      <c r="G11" s="106" t="s">
        <v>621</v>
      </c>
      <c r="H11" s="106" t="s">
        <v>617</v>
      </c>
      <c r="I11" s="106"/>
      <c r="J11" s="106"/>
      <c r="K11" s="106" t="s">
        <v>600</v>
      </c>
    </row>
  </sheetData>
  <hyperlinks>
    <hyperlink ref="K4" r:id="rId1"/>
    <hyperlink ref="K5" r:id="rId2"/>
    <hyperlink ref="K6" r:id="rId3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Feuil1!Print_Area</vt:lpstr>
      <vt:lpstr>Feuil2!Print_Area</vt:lpstr>
    </vt:vector>
  </TitlesOfParts>
  <Company>APC - Paris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Giraud-Heraud</dc:creator>
  <cp:lastModifiedBy>Chu Ngoc Ha</cp:lastModifiedBy>
  <cp:lastPrinted>2012-07-23T17:04:42Z</cp:lastPrinted>
  <dcterms:created xsi:type="dcterms:W3CDTF">2012-04-03T21:02:00Z</dcterms:created>
  <dcterms:modified xsi:type="dcterms:W3CDTF">2013-04-03T06:46:35Z</dcterms:modified>
</cp:coreProperties>
</file>